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ter\Desktop\godišnji izvještaj o izvršenju fin.plana za 2023\"/>
    </mc:Choice>
  </mc:AlternateContent>
  <bookViews>
    <workbookView xWindow="0" yWindow="0" windowWidth="28800" windowHeight="13530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</sheets>
  <calcPr calcId="162913"/>
</workbook>
</file>

<file path=xl/calcChain.xml><?xml version="1.0" encoding="utf-8"?>
<calcChain xmlns="http://schemas.openxmlformats.org/spreadsheetml/2006/main">
  <c r="O8" i="2" l="1"/>
  <c r="O9" i="2"/>
  <c r="O11" i="2"/>
  <c r="O15" i="2"/>
  <c r="O16" i="2"/>
  <c r="O17" i="2"/>
  <c r="O18" i="2"/>
  <c r="O19" i="2"/>
  <c r="O20" i="2"/>
  <c r="O23" i="2"/>
  <c r="O24" i="2"/>
  <c r="O25" i="2"/>
  <c r="O29" i="2"/>
  <c r="O30" i="2"/>
  <c r="O31" i="2"/>
  <c r="O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3" i="2"/>
  <c r="M24" i="2"/>
  <c r="M25" i="2"/>
  <c r="M26" i="2"/>
  <c r="M29" i="2"/>
  <c r="M30" i="2"/>
  <c r="M31" i="2"/>
  <c r="M7" i="2"/>
  <c r="K10" i="5"/>
  <c r="K11" i="5"/>
  <c r="K12" i="5"/>
  <c r="K13" i="5"/>
  <c r="K16" i="5"/>
  <c r="K17" i="5"/>
  <c r="K18" i="5"/>
  <c r="K19" i="5"/>
  <c r="K21" i="5"/>
  <c r="K23" i="5"/>
  <c r="K24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47" i="5"/>
  <c r="K48" i="5"/>
  <c r="K49" i="5"/>
  <c r="J10" i="5"/>
  <c r="J11" i="5"/>
  <c r="J12" i="5"/>
  <c r="J15" i="5"/>
  <c r="J16" i="5"/>
  <c r="J17" i="5"/>
  <c r="J18" i="5"/>
  <c r="J19" i="5"/>
  <c r="J22" i="5"/>
  <c r="J23" i="5"/>
  <c r="J24" i="5"/>
  <c r="J26" i="5"/>
  <c r="J27" i="5"/>
  <c r="J28" i="5"/>
  <c r="J29" i="5"/>
  <c r="J30" i="5"/>
  <c r="J31" i="5"/>
  <c r="J32" i="5"/>
  <c r="J33" i="5"/>
  <c r="J34" i="5"/>
  <c r="J36" i="5"/>
  <c r="J37" i="5"/>
  <c r="J47" i="5"/>
  <c r="J48" i="5"/>
  <c r="J49" i="5"/>
  <c r="L7" i="4"/>
  <c r="L8" i="4"/>
  <c r="L9" i="4"/>
  <c r="L10" i="4"/>
  <c r="L11" i="4"/>
  <c r="L6" i="4"/>
  <c r="K7" i="4"/>
  <c r="K8" i="4"/>
  <c r="K9" i="4"/>
  <c r="K10" i="4"/>
  <c r="K11" i="4"/>
  <c r="K6" i="4"/>
  <c r="J7" i="3"/>
  <c r="J8" i="3"/>
  <c r="J9" i="3"/>
  <c r="J10" i="3"/>
  <c r="J11" i="3"/>
  <c r="J12" i="3"/>
  <c r="J14" i="3"/>
  <c r="J15" i="3"/>
  <c r="J16" i="3"/>
  <c r="J17" i="3"/>
  <c r="J18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9" i="3"/>
  <c r="J40" i="3"/>
  <c r="J41" i="3"/>
  <c r="J42" i="3"/>
  <c r="J44" i="3"/>
  <c r="J45" i="3"/>
  <c r="J46" i="3"/>
  <c r="J49" i="3"/>
  <c r="J50" i="3"/>
  <c r="J51" i="3"/>
  <c r="J52" i="3"/>
  <c r="J53" i="3"/>
  <c r="J54" i="3"/>
  <c r="J6" i="3"/>
  <c r="I12" i="3"/>
  <c r="I14" i="3"/>
  <c r="I15" i="3"/>
  <c r="I16" i="3"/>
  <c r="I17" i="3"/>
  <c r="I18" i="3"/>
  <c r="I20" i="3"/>
  <c r="I21" i="3"/>
  <c r="I22" i="3"/>
  <c r="I23" i="3"/>
  <c r="I24" i="3"/>
  <c r="I25" i="3"/>
  <c r="I27" i="3"/>
  <c r="I28" i="3"/>
  <c r="I29" i="3"/>
  <c r="I30" i="3"/>
  <c r="I31" i="3"/>
  <c r="I32" i="3"/>
  <c r="I33" i="3"/>
  <c r="I34" i="3"/>
  <c r="I35" i="3"/>
  <c r="I36" i="3"/>
  <c r="I37" i="3"/>
  <c r="I39" i="3"/>
  <c r="I40" i="3"/>
  <c r="I41" i="3"/>
  <c r="I42" i="3"/>
  <c r="I43" i="3"/>
  <c r="I44" i="3"/>
  <c r="I49" i="3"/>
  <c r="I50" i="3"/>
  <c r="I51" i="3"/>
  <c r="I7" i="3"/>
  <c r="I8" i="3"/>
  <c r="I9" i="3"/>
  <c r="I10" i="3"/>
  <c r="I11" i="3"/>
  <c r="I6" i="3"/>
  <c r="E13" i="4"/>
  <c r="F15" i="1"/>
  <c r="F57" i="3"/>
  <c r="G57" i="3"/>
  <c r="H57" i="3"/>
  <c r="I57" i="3" s="1"/>
  <c r="J15" i="1"/>
  <c r="J57" i="3" l="1"/>
  <c r="F22" i="5"/>
  <c r="K22" i="5" s="1"/>
  <c r="F15" i="5"/>
  <c r="K15" i="5" s="1"/>
  <c r="I13" i="4"/>
  <c r="G13" i="4"/>
  <c r="H15" i="1"/>
  <c r="J9" i="1"/>
  <c r="H9" i="1"/>
  <c r="F9" i="1"/>
  <c r="L13" i="4" l="1"/>
  <c r="K13" i="4"/>
</calcChain>
</file>

<file path=xl/sharedStrings.xml><?xml version="1.0" encoding="utf-8"?>
<sst xmlns="http://schemas.openxmlformats.org/spreadsheetml/2006/main" count="209" uniqueCount="183">
  <si>
    <t>IZVJEŠTAJ O IZVRŠENJU FINANCIJSKOG PLANA</t>
  </si>
  <si>
    <t>Sažetak Računa prihoda i rashoda i Računa financiranja</t>
  </si>
  <si>
    <t>PRIHODI/RASHODI TEKUĆA GODINA</t>
  </si>
  <si>
    <t xml:space="preserve">Izvršenje prethodne </t>
  </si>
  <si>
    <t>Plan tekuće</t>
  </si>
  <si>
    <t xml:space="preserve">Izvršenje tekuće </t>
  </si>
  <si>
    <t>godine</t>
  </si>
  <si>
    <t>Izvorni 2023.</t>
  </si>
  <si>
    <t>PRIHODI UKUPNO</t>
  </si>
  <si>
    <t>PRIHODI POSLOVANJA</t>
  </si>
  <si>
    <t>PRIHODI OD PRODAJE NEFIN.IMOVINE</t>
  </si>
  <si>
    <t>Preneseni višak preth.god.</t>
  </si>
  <si>
    <t xml:space="preserve">    RASHODI POSLOVANJA</t>
  </si>
  <si>
    <t>RASHODI ZA NEFIN.IMOVINU</t>
  </si>
  <si>
    <t>RASHODI UKUPNO</t>
  </si>
  <si>
    <t>Razlika -višak/manjak</t>
  </si>
  <si>
    <t>Račun financiranja</t>
  </si>
  <si>
    <t>Izvršenje prethodne</t>
  </si>
  <si>
    <t>Plan tek.godine</t>
  </si>
  <si>
    <t>Izvršenje tek.godine</t>
  </si>
  <si>
    <t>Primici od fin.imovine i zaduživanja</t>
  </si>
  <si>
    <t>Izdaci za financijsku imovinu i otplate zajmova</t>
  </si>
  <si>
    <t>NETO FINANCIRANJE</t>
  </si>
  <si>
    <t>VIŠAK/MANJAK + NETO FINANCIRANJE</t>
  </si>
  <si>
    <t>RASPOLOŽIVA SREDSTVA IZ PRETH.GODINA</t>
  </si>
  <si>
    <t>Višak/manjak iz prethodnih godina</t>
  </si>
  <si>
    <t>koji će se raspodijeliti</t>
  </si>
  <si>
    <t>OPĆI DIO</t>
  </si>
  <si>
    <t>PRIHODI I PRIMICI</t>
  </si>
  <si>
    <t>PO EKONOMSKOJ KLASIFIKACIJI</t>
  </si>
  <si>
    <t>Računi prihoda/primitaka</t>
  </si>
  <si>
    <t>Naziv računa</t>
  </si>
  <si>
    <t>Tekući plan-izvorni 2023</t>
  </si>
  <si>
    <t>Indeks</t>
  </si>
  <si>
    <t>4/2*100</t>
  </si>
  <si>
    <t>4/3*100</t>
  </si>
  <si>
    <t>Pomoći od subjekata općeg proračuna</t>
  </si>
  <si>
    <t>Pomoći pror.korisnicima iz proračuna koji im nije nadležan</t>
  </si>
  <si>
    <t>Tek.pomoći prorač.korisnicima iz pror.koji im nije nadležan</t>
  </si>
  <si>
    <t>Kap.pomoći prorač.korisnicima iz proračuna koji nije nadležan</t>
  </si>
  <si>
    <t>Projekt Erasmus KA122 77738 Obrtnička škola Zadar</t>
  </si>
  <si>
    <t>Prijenosi između pror.korisnika istog proračuna</t>
  </si>
  <si>
    <t>Tek.prijenosi između pror.korisnika istog proračuna</t>
  </si>
  <si>
    <t xml:space="preserve">Tek.prij.između PR kor.istog pror.temeljem prijenosa EU sred. </t>
  </si>
  <si>
    <t>Prihodi po posebnim propisima i naknada</t>
  </si>
  <si>
    <t>Prihodi po posebnim propisima</t>
  </si>
  <si>
    <t>Ostali nespomenuti prihodi</t>
  </si>
  <si>
    <t>Prih.od prodaje proiz.i robe,pruž.usluga i prih.od donacija</t>
  </si>
  <si>
    <t>Prihodi od prodaje proiz.i robe i pruženih usluga</t>
  </si>
  <si>
    <t>Prihodi od pruženih usluga</t>
  </si>
  <si>
    <t>Donacije od pravnih i fizičkih osoba izvan općeg proračuna</t>
  </si>
  <si>
    <t>Tekuće donacije</t>
  </si>
  <si>
    <t>Prihodi iz nadl.proračuna za fin.redovne djelat.pr.korisnika</t>
  </si>
  <si>
    <t>Prihodi iz nadl.proračuna za finan.rashoda poslovanja</t>
  </si>
  <si>
    <t>Prihodi iz nadl.pror.za finan.rash.za nab.nefin.imovine</t>
  </si>
  <si>
    <t>Kazne,upravne mjere i ostali prihodi</t>
  </si>
  <si>
    <t>Ostali prihodi</t>
  </si>
  <si>
    <t>Višak prihoda</t>
  </si>
  <si>
    <t xml:space="preserve">               6      UKUPNO PRIHODI</t>
  </si>
  <si>
    <t>UKUPNO PRIHODI+VIŠAK KORIŠTEN ZA POKRIĆE RASHODA</t>
  </si>
  <si>
    <t>RASHODI I IZDACI</t>
  </si>
  <si>
    <t>Računi rashoda/ izdataka</t>
  </si>
  <si>
    <t>Rashodi za zaposlene</t>
  </si>
  <si>
    <t>Plaće</t>
  </si>
  <si>
    <t>Plaće za redovan rad</t>
  </si>
  <si>
    <t>Ostali rashodi za zaposlene</t>
  </si>
  <si>
    <t>Doprinosi na plaće</t>
  </si>
  <si>
    <t>Doprinosi za obvezno zdravstveno osiguranje</t>
  </si>
  <si>
    <t>Doprinosi za obv. osiguranje  u slučaju nezaposlenosti</t>
  </si>
  <si>
    <t>Materijalni rashodi</t>
  </si>
  <si>
    <t>Naknade troškova zaposlenima</t>
  </si>
  <si>
    <t>Službena putovanja</t>
  </si>
  <si>
    <t>Naknade za prijevoz,za rad na terenu i odv.život</t>
  </si>
  <si>
    <t>Stručno usavršavanje zaoslenika</t>
  </si>
  <si>
    <t>Ostale naknade troškova zaposlenima</t>
  </si>
  <si>
    <t>Rashodi za materijal i energiju</t>
  </si>
  <si>
    <t>Uredski materijal i ost.mat.rashodi</t>
  </si>
  <si>
    <t>Materijal i sirovine</t>
  </si>
  <si>
    <t>Energija</t>
  </si>
  <si>
    <t>Materijal i dijelovi za tek.i inv.održavanje</t>
  </si>
  <si>
    <t>Sitni inventar i autogume</t>
  </si>
  <si>
    <t>Službena radna i zaštitna odjeća i obuća</t>
  </si>
  <si>
    <t>Rashodi za usluge</t>
  </si>
  <si>
    <t>Usluge telefona,pošte i prijevoza</t>
  </si>
  <si>
    <t>Usluge tek.i inves.održavanja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</si>
  <si>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</si>
  <si>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</si>
  <si>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</si>
  <si>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</si>
  <si>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</si>
  <si>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</si>
  <si>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</si>
  <si>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</si>
  <si>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</si>
  <si>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</si>
  <si>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</si>
  <si>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Pristojbe i naknade</t>
  </si>
  <si>
    <t>Financijski rashodi</t>
  </si>
  <si>
    <t>Zatezne kamate iz poslovnih odnosa</t>
  </si>
  <si>
    <t>Tekuće donacije u naravi</t>
  </si>
  <si>
    <t>Rashodi za nabavu nefin.imovine</t>
  </si>
  <si>
    <t>Telefona i ost.komunikacijski uređaji</t>
  </si>
  <si>
    <t>Knjige,umjetnička djela iost.izl.vrijednosti</t>
  </si>
  <si>
    <t>Knjige</t>
  </si>
  <si>
    <t>Nematerijalna proizv.imovina</t>
  </si>
  <si>
    <t>Ostala nemat.proizvedena imovina</t>
  </si>
  <si>
    <t>SVEUKUPNO RASHODI(razred 3+4)</t>
  </si>
  <si>
    <t>PRIHODI PO IZVORIMA FINANCIRANJA</t>
  </si>
  <si>
    <t>Oznaka</t>
  </si>
  <si>
    <t>izvor31Vlastiti prihodi</t>
  </si>
  <si>
    <t>izvor41Prihodi poseb.namjene</t>
  </si>
  <si>
    <t>izvor42Višak/manjakprihoda</t>
  </si>
  <si>
    <t>izvor45prih.nadl.proračuna</t>
  </si>
  <si>
    <t>izvor51 Državni proračun</t>
  </si>
  <si>
    <t>izvor 61 tekuće donacije</t>
  </si>
  <si>
    <t>UKUPNO PRIHODI</t>
  </si>
  <si>
    <t>PREMA PROGRAMSKOJ,EKONOMSKOJ KLASIFIKACIJI</t>
  </si>
  <si>
    <t>I IZVORIMA FINANCIRANJA</t>
  </si>
  <si>
    <t>A2202-DJELATNOST OSNOVNIH ŠKOLA</t>
  </si>
  <si>
    <t>IZVOR45</t>
  </si>
  <si>
    <t>321NAKNADE TROŠKOVA ZAPOSLENIMA</t>
  </si>
  <si>
    <t>3211Službena putovanja</t>
  </si>
  <si>
    <t>3212Naknade za prijevoz na posao s posla</t>
  </si>
  <si>
    <t>3213Stručno usavršavanje zaposlenih</t>
  </si>
  <si>
    <t>3214-Ostale naknade troškova zaposlenima</t>
  </si>
  <si>
    <t>322-MATERIJALNI RASHODI</t>
  </si>
  <si>
    <t>3221Uredski materijal</t>
  </si>
  <si>
    <t>3222Materijal i sirovine</t>
  </si>
  <si>
    <t>3223-Energija</t>
  </si>
  <si>
    <t>3224-Materijal i dijelovi</t>
  </si>
  <si>
    <t>3225-Sitni inventar</t>
  </si>
  <si>
    <t>3227-Službena radna odjeća i obuća</t>
  </si>
  <si>
    <t>323-RASHODI ZA USLUGE</t>
  </si>
  <si>
    <t>3231-Usluge tel.,pošte,prijevoza</t>
  </si>
  <si>
    <t>3232-Usluge tek.i inv.održavanja</t>
  </si>
  <si>
    <t>3233-Usluge promidžbe i informiranja</t>
  </si>
  <si>
    <t>3234-Komunalne usluge</t>
  </si>
  <si>
    <t>3235-Zakupnine i najamnine</t>
  </si>
  <si>
    <t>3236-Zdravstvene usluge</t>
  </si>
  <si>
    <t>3237-Intelektualne usluge</t>
  </si>
  <si>
    <t>3238-Računalne usluge</t>
  </si>
  <si>
    <t>3239-Ostale usluge</t>
  </si>
  <si>
    <t>329-OSTALE USLUGE</t>
  </si>
  <si>
    <t>3292-Premije osiguranja</t>
  </si>
  <si>
    <t>3293-Reprezentacija</t>
  </si>
  <si>
    <t>3294-Članarine</t>
  </si>
  <si>
    <t>3295PRISTOJBE I NAKNADE</t>
  </si>
  <si>
    <t>3299-Ostali nespom.rashodi posl.</t>
  </si>
  <si>
    <t>343FINANCIJSKI RASHODI</t>
  </si>
  <si>
    <t>34333-ZATEZNE KAMATE</t>
  </si>
  <si>
    <t>A2203-04Podizanje kvalit.i stand.u školstvu</t>
  </si>
  <si>
    <t>Dnevnice za službeni put izvor 42</t>
  </si>
  <si>
    <t>za službeni put izvor 19</t>
  </si>
  <si>
    <t>32353Zakupnine i najamnine za opremu izvor19</t>
  </si>
  <si>
    <t>32999Ostali nespo.rashodi izvor31</t>
  </si>
  <si>
    <t>32999Ostali nespo.rashodi izvor42</t>
  </si>
  <si>
    <t>A2202-04ADMINISTRACIJA,UPRAVLJANJE</t>
  </si>
  <si>
    <t>3111Plaće za red.rad izvor51</t>
  </si>
  <si>
    <t>3121Ostali rashodi za zaposlene</t>
  </si>
  <si>
    <t>31321Doprinosi za ob.zd.osig.</t>
  </si>
  <si>
    <t>01.01.-31.12.2022.</t>
  </si>
  <si>
    <t>01.01.-31.12.2023.</t>
  </si>
  <si>
    <t>Godišnji izvještaj o izvršenju FI plana za 2023.godinu</t>
  </si>
  <si>
    <t>Ostvarenje/ izvršenje -31.12.2022.</t>
  </si>
  <si>
    <t>Ostvarenje/izvršenje-31.12.2023</t>
  </si>
  <si>
    <t xml:space="preserve"> Prihodi iz nadležnog proračuna</t>
  </si>
  <si>
    <t>Naknade za rad predstavničkih i izvršnih tijela,povjerenstava</t>
  </si>
  <si>
    <t>Troškovi sudskih postupaka</t>
  </si>
  <si>
    <t>Rashodi za nabavu proizvedene dugotrajne imovine</t>
  </si>
  <si>
    <t>Uredska oprema i namještaj</t>
  </si>
  <si>
    <t>Ostvarenje/izvršenje prethodne godine 01.01.-31.12.2022.</t>
  </si>
  <si>
    <t>Tekući plan-2023</t>
  </si>
  <si>
    <t>Ostvarenje/izvršenje tek.godine 01.01.-31.12.2023.</t>
  </si>
  <si>
    <t>Ostvarenje -31.12.2022.</t>
  </si>
  <si>
    <t>izvor 54 EU projekt</t>
  </si>
  <si>
    <t>Izvorni plan 2023.</t>
  </si>
  <si>
    <t>Ostvarenje-31.12.2023</t>
  </si>
  <si>
    <t>POLUGODIŠNJI IZVJEŠTAJ O IZVRŠENJU FI PLANA2023.</t>
  </si>
  <si>
    <t>Ostvarenje-31.12.2022.</t>
  </si>
  <si>
    <t>33 ,18</t>
  </si>
  <si>
    <t xml:space="preserve">          </t>
  </si>
  <si>
    <t>276 ,06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</si>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</sst>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b/>
      <sz val="11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2" xfId="0" applyFont="1" applyBorder="1" applyAlignment="1">
      <alignment horizontal="left"/>
    </xf>
    <xf numFmtId="164" fontId="4" fillId="0" borderId="5" xfId="0" applyNumberFormat="1" applyFont="1" applyBorder="1"/>
    <xf numFmtId="4" fontId="4" fillId="0" borderId="5" xfId="0" applyNumberFormat="1" applyFont="1" applyBorder="1"/>
    <xf numFmtId="4" fontId="1" fillId="0" borderId="5" xfId="0" applyNumberFormat="1" applyFont="1" applyBorder="1"/>
    <xf numFmtId="2" fontId="1" fillId="0" borderId="5" xfId="0" applyNumberFormat="1" applyFont="1" applyBorder="1"/>
    <xf numFmtId="0" fontId="1" fillId="0" borderId="5" xfId="0" applyFont="1" applyBorder="1" applyAlignment="1">
      <alignment horizontal="left"/>
    </xf>
    <xf numFmtId="164" fontId="1" fillId="0" borderId="5" xfId="0" applyNumberFormat="1" applyFont="1" applyBorder="1"/>
    <xf numFmtId="3" fontId="1" fillId="0" borderId="5" xfId="0" applyNumberFormat="1" applyFont="1" applyBorder="1"/>
    <xf numFmtId="0" fontId="7" fillId="0" borderId="0" xfId="0" applyFont="1"/>
    <xf numFmtId="3" fontId="4" fillId="0" borderId="5" xfId="0" applyNumberFormat="1" applyFont="1" applyBorder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0" xfId="0" applyFont="1" applyAlignment="1"/>
    <xf numFmtId="4" fontId="8" fillId="0" borderId="5" xfId="0" applyNumberFormat="1" applyFont="1" applyBorder="1"/>
    <xf numFmtId="0" fontId="1" fillId="0" borderId="13" xfId="0" applyFont="1" applyBorder="1" applyAlignment="1">
      <alignment wrapText="1"/>
    </xf>
    <xf numFmtId="0" fontId="1" fillId="0" borderId="13" xfId="0" applyFont="1" applyBorder="1"/>
    <xf numFmtId="4" fontId="4" fillId="0" borderId="13" xfId="0" applyNumberFormat="1" applyFont="1" applyBorder="1"/>
    <xf numFmtId="4" fontId="1" fillId="0" borderId="13" xfId="0" applyNumberFormat="1" applyFont="1" applyBorder="1"/>
    <xf numFmtId="2" fontId="1" fillId="0" borderId="13" xfId="0" applyNumberFormat="1" applyFont="1" applyBorder="1"/>
    <xf numFmtId="2" fontId="8" fillId="0" borderId="13" xfId="0" applyNumberFormat="1" applyFont="1" applyBorder="1"/>
    <xf numFmtId="4" fontId="8" fillId="0" borderId="13" xfId="0" applyNumberFormat="1" applyFont="1" applyBorder="1"/>
    <xf numFmtId="0" fontId="0" fillId="0" borderId="13" xfId="0" applyFont="1" applyBorder="1" applyAlignment="1"/>
    <xf numFmtId="4" fontId="6" fillId="0" borderId="13" xfId="0" applyNumberFormat="1" applyFont="1" applyBorder="1"/>
    <xf numFmtId="4" fontId="9" fillId="0" borderId="5" xfId="0" applyNumberFormat="1" applyFont="1" applyBorder="1"/>
    <xf numFmtId="4" fontId="7" fillId="0" borderId="0" xfId="0" applyNumberFormat="1" applyFont="1"/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4" fontId="8" fillId="0" borderId="5" xfId="0" applyNumberFormat="1" applyFont="1" applyBorder="1"/>
    <xf numFmtId="4" fontId="0" fillId="0" borderId="0" xfId="0" applyNumberFormat="1" applyFont="1" applyAlignment="1"/>
    <xf numFmtId="4" fontId="1" fillId="0" borderId="5" xfId="0" applyNumberFormat="1" applyFont="1" applyBorder="1" applyAlignment="1">
      <alignment vertical="center" wrapText="1"/>
    </xf>
    <xf numFmtId="4" fontId="1" fillId="0" borderId="0" xfId="0" applyNumberFormat="1" applyFont="1"/>
    <xf numFmtId="4" fontId="1" fillId="0" borderId="5" xfId="0" applyNumberFormat="1" applyFont="1" applyBorder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4" fontId="4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3" fillId="0" borderId="4" xfId="0" applyNumberFormat="1" applyFont="1" applyBorder="1"/>
    <xf numFmtId="2" fontId="1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3" xfId="0" applyFont="1" applyBorder="1"/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8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3" fontId="1" fillId="0" borderId="3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3" fillId="0" borderId="12" xfId="0" applyFont="1" applyBorder="1"/>
    <xf numFmtId="0" fontId="1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95"/>
  <sheetViews>
    <sheetView tabSelected="1" workbookViewId="0">
      <selection activeCell="H27" sqref="H27:I27"/>
    </sheetView>
  </sheetViews>
  <sheetFormatPr defaultColWidth="14.42578125" defaultRowHeight="15" customHeight="1" x14ac:dyDescent="0.25"/>
  <cols>
    <col min="1" max="1" width="17.42578125" customWidth="1"/>
    <col min="2" max="2" width="8.7109375" customWidth="1"/>
    <col min="3" max="3" width="2" customWidth="1"/>
    <col min="4" max="6" width="8.7109375" customWidth="1"/>
    <col min="7" max="7" width="9.7109375" customWidth="1"/>
    <col min="8" max="8" width="13.140625" customWidth="1"/>
    <col min="9" max="9" width="12.85546875" customWidth="1"/>
    <col min="10" max="22" width="8.7109375" customWidth="1"/>
  </cols>
  <sheetData>
    <row r="2" spans="1:11" ht="21" x14ac:dyDescent="0.35">
      <c r="A2" s="41"/>
      <c r="B2" s="41"/>
      <c r="C2" s="42" t="s">
        <v>0</v>
      </c>
      <c r="D2" s="41"/>
      <c r="E2" s="41"/>
      <c r="F2" s="41"/>
      <c r="G2" s="41"/>
      <c r="H2" s="41"/>
      <c r="I2" s="41"/>
    </row>
    <row r="4" spans="1:11" x14ac:dyDescent="0.25">
      <c r="C4" s="43" t="s">
        <v>1</v>
      </c>
      <c r="D4" s="41"/>
      <c r="E4" s="41"/>
      <c r="F4" s="41"/>
      <c r="G4" s="41"/>
      <c r="H4" s="41"/>
      <c r="I4" s="41"/>
    </row>
    <row r="5" spans="1:11" x14ac:dyDescent="0.25">
      <c r="D5" s="43" t="s">
        <v>162</v>
      </c>
      <c r="E5" s="41"/>
      <c r="F5" s="41"/>
      <c r="G5" s="41"/>
      <c r="H5" s="41"/>
    </row>
    <row r="6" spans="1:11" x14ac:dyDescent="0.25">
      <c r="B6" s="43" t="s">
        <v>2</v>
      </c>
      <c r="C6" s="41"/>
      <c r="D6" s="41"/>
      <c r="E6" s="41"/>
      <c r="F6" s="43" t="s">
        <v>3</v>
      </c>
      <c r="G6" s="41"/>
      <c r="H6" s="43" t="s">
        <v>4</v>
      </c>
      <c r="I6" s="41"/>
      <c r="J6" s="43" t="s">
        <v>5</v>
      </c>
      <c r="K6" s="41"/>
    </row>
    <row r="7" spans="1:11" x14ac:dyDescent="0.25">
      <c r="F7" s="43" t="s">
        <v>6</v>
      </c>
      <c r="G7" s="41"/>
      <c r="H7" s="43" t="s">
        <v>6</v>
      </c>
      <c r="I7" s="41"/>
      <c r="J7" s="43" t="s">
        <v>6</v>
      </c>
      <c r="K7" s="41"/>
    </row>
    <row r="8" spans="1:11" x14ac:dyDescent="0.25">
      <c r="F8" s="46" t="s">
        <v>160</v>
      </c>
      <c r="G8" s="47"/>
      <c r="H8" s="46" t="s">
        <v>7</v>
      </c>
      <c r="I8" s="47"/>
      <c r="J8" s="46" t="s">
        <v>161</v>
      </c>
      <c r="K8" s="47"/>
    </row>
    <row r="9" spans="1:11" x14ac:dyDescent="0.25">
      <c r="A9" s="48" t="s">
        <v>8</v>
      </c>
      <c r="B9" s="49"/>
      <c r="C9" s="49"/>
      <c r="D9" s="49"/>
      <c r="E9" s="45"/>
      <c r="F9" s="50">
        <f>SUM(F10:F12)</f>
        <v>755035.57000000007</v>
      </c>
      <c r="G9" s="45"/>
      <c r="H9" s="50">
        <f>SUM(H10:H12)</f>
        <v>614618.04</v>
      </c>
      <c r="I9" s="45"/>
      <c r="J9" s="50">
        <f>SUM(J10:J12)</f>
        <v>747032.28</v>
      </c>
      <c r="K9" s="45"/>
    </row>
    <row r="10" spans="1:11" x14ac:dyDescent="0.25">
      <c r="A10" s="51" t="s">
        <v>9</v>
      </c>
      <c r="B10" s="49"/>
      <c r="C10" s="49"/>
      <c r="D10" s="49"/>
      <c r="E10" s="45"/>
      <c r="F10" s="44">
        <v>752512.9</v>
      </c>
      <c r="G10" s="45"/>
      <c r="H10" s="44">
        <v>582561.61</v>
      </c>
      <c r="I10" s="45"/>
      <c r="J10" s="44">
        <v>714975.85</v>
      </c>
      <c r="K10" s="45"/>
    </row>
    <row r="11" spans="1:11" x14ac:dyDescent="0.25">
      <c r="A11" s="51" t="s">
        <v>10</v>
      </c>
      <c r="B11" s="49"/>
      <c r="C11" s="49"/>
      <c r="D11" s="49"/>
      <c r="E11" s="45"/>
      <c r="F11" s="52"/>
      <c r="G11" s="45"/>
      <c r="H11" s="51"/>
      <c r="I11" s="45"/>
      <c r="J11" s="51"/>
      <c r="K11" s="45"/>
    </row>
    <row r="12" spans="1:11" x14ac:dyDescent="0.25">
      <c r="A12" s="48" t="s">
        <v>11</v>
      </c>
      <c r="B12" s="49"/>
      <c r="C12" s="49"/>
      <c r="D12" s="49"/>
      <c r="E12" s="45"/>
      <c r="F12" s="44">
        <v>2522.67</v>
      </c>
      <c r="G12" s="45"/>
      <c r="H12" s="44">
        <v>32056.43</v>
      </c>
      <c r="I12" s="45"/>
      <c r="J12" s="44">
        <v>32056.43</v>
      </c>
      <c r="K12" s="45"/>
    </row>
    <row r="13" spans="1:11" x14ac:dyDescent="0.25">
      <c r="A13" s="51" t="s">
        <v>12</v>
      </c>
      <c r="B13" s="49"/>
      <c r="C13" s="49"/>
      <c r="D13" s="49"/>
      <c r="E13" s="45"/>
      <c r="F13" s="44">
        <v>679834.15</v>
      </c>
      <c r="G13" s="45"/>
      <c r="H13" s="44">
        <v>549841.56000000006</v>
      </c>
      <c r="I13" s="45"/>
      <c r="J13" s="44">
        <v>738044.35</v>
      </c>
      <c r="K13" s="45"/>
    </row>
    <row r="14" spans="1:11" x14ac:dyDescent="0.25">
      <c r="A14" s="51" t="s">
        <v>13</v>
      </c>
      <c r="B14" s="49"/>
      <c r="C14" s="49"/>
      <c r="D14" s="49"/>
      <c r="E14" s="45"/>
      <c r="F14" s="44">
        <v>43258.03</v>
      </c>
      <c r="G14" s="53"/>
      <c r="H14" s="44">
        <v>32720.05</v>
      </c>
      <c r="I14" s="45"/>
      <c r="J14" s="44">
        <v>6464.28</v>
      </c>
      <c r="K14" s="45"/>
    </row>
    <row r="15" spans="1:11" x14ac:dyDescent="0.25">
      <c r="A15" s="48" t="s">
        <v>14</v>
      </c>
      <c r="B15" s="49"/>
      <c r="C15" s="49"/>
      <c r="D15" s="49"/>
      <c r="E15" s="45"/>
      <c r="F15" s="50">
        <f>SUM(F13:F14)</f>
        <v>723092.18</v>
      </c>
      <c r="G15" s="45"/>
      <c r="H15" s="50">
        <f>SUM(H13:H14)</f>
        <v>582561.6100000001</v>
      </c>
      <c r="I15" s="45"/>
      <c r="J15" s="50">
        <f>SUM(J13:J14)</f>
        <v>744508.63</v>
      </c>
      <c r="K15" s="45"/>
    </row>
    <row r="16" spans="1:11" ht="15.75" customHeight="1" x14ac:dyDescent="0.25">
      <c r="A16" s="51"/>
      <c r="B16" s="49"/>
      <c r="C16" s="49"/>
      <c r="D16" s="49"/>
      <c r="E16" s="49"/>
      <c r="F16" s="49"/>
      <c r="G16" s="49"/>
      <c r="H16" s="49"/>
      <c r="I16" s="49"/>
      <c r="J16" s="49"/>
      <c r="K16" s="45"/>
    </row>
    <row r="17" spans="1:11" ht="15.75" customHeight="1" x14ac:dyDescent="0.25">
      <c r="A17" s="51" t="s">
        <v>15</v>
      </c>
      <c r="B17" s="49"/>
      <c r="C17" s="49"/>
      <c r="D17" s="49"/>
      <c r="E17" s="45"/>
      <c r="F17" s="44">
        <v>31943.4</v>
      </c>
      <c r="G17" s="45"/>
      <c r="H17" s="44">
        <v>32056.43</v>
      </c>
      <c r="I17" s="45"/>
      <c r="J17" s="44">
        <v>2523.65</v>
      </c>
      <c r="K17" s="45"/>
    </row>
    <row r="18" spans="1:11" ht="15.75" customHeight="1" x14ac:dyDescent="0.25">
      <c r="A18" s="51"/>
      <c r="B18" s="49"/>
      <c r="C18" s="49"/>
      <c r="D18" s="49"/>
      <c r="E18" s="49"/>
      <c r="F18" s="49"/>
      <c r="G18" s="49"/>
      <c r="H18" s="49"/>
      <c r="I18" s="49"/>
      <c r="J18" s="49"/>
      <c r="K18" s="45"/>
    </row>
    <row r="19" spans="1:11" ht="15.75" customHeight="1" x14ac:dyDescent="0.25">
      <c r="A19" s="51" t="s">
        <v>16</v>
      </c>
      <c r="B19" s="49"/>
      <c r="C19" s="49"/>
      <c r="D19" s="49"/>
      <c r="E19" s="45"/>
      <c r="F19" s="51" t="s">
        <v>17</v>
      </c>
      <c r="G19" s="45"/>
      <c r="H19" s="51" t="s">
        <v>18</v>
      </c>
      <c r="I19" s="45"/>
      <c r="J19" s="51" t="s">
        <v>19</v>
      </c>
      <c r="K19" s="45"/>
    </row>
    <row r="20" spans="1:11" ht="15.75" customHeight="1" x14ac:dyDescent="0.25">
      <c r="A20" s="51"/>
      <c r="B20" s="49"/>
      <c r="C20" s="49"/>
      <c r="D20" s="49"/>
      <c r="E20" s="45"/>
      <c r="F20" s="51" t="s">
        <v>6</v>
      </c>
      <c r="G20" s="45"/>
      <c r="H20" s="51"/>
      <c r="I20" s="45"/>
      <c r="J20" s="51"/>
      <c r="K20" s="45"/>
    </row>
    <row r="21" spans="1:11" ht="15.75" customHeight="1" x14ac:dyDescent="0.25">
      <c r="A21" s="51" t="s">
        <v>20</v>
      </c>
      <c r="B21" s="49"/>
      <c r="C21" s="49"/>
      <c r="D21" s="49"/>
      <c r="E21" s="45"/>
      <c r="F21" s="51">
        <v>0</v>
      </c>
      <c r="G21" s="45"/>
      <c r="H21" s="51">
        <v>0</v>
      </c>
      <c r="I21" s="45"/>
      <c r="J21" s="51">
        <v>0</v>
      </c>
      <c r="K21" s="45"/>
    </row>
    <row r="22" spans="1:11" ht="15.75" customHeight="1" x14ac:dyDescent="0.25">
      <c r="A22" s="51" t="s">
        <v>21</v>
      </c>
      <c r="B22" s="49"/>
      <c r="C22" s="49"/>
      <c r="D22" s="49"/>
      <c r="E22" s="45"/>
      <c r="F22" s="51">
        <v>0</v>
      </c>
      <c r="G22" s="45"/>
      <c r="H22" s="51">
        <v>0</v>
      </c>
      <c r="I22" s="45"/>
      <c r="J22" s="51">
        <v>0</v>
      </c>
      <c r="K22" s="45"/>
    </row>
    <row r="23" spans="1:11" ht="15.75" customHeight="1" x14ac:dyDescent="0.25">
      <c r="A23" s="48" t="s">
        <v>22</v>
      </c>
      <c r="B23" s="49"/>
      <c r="C23" s="49"/>
      <c r="D23" s="49"/>
      <c r="E23" s="45"/>
      <c r="F23" s="51">
        <v>0</v>
      </c>
      <c r="G23" s="45"/>
      <c r="H23" s="51">
        <v>0</v>
      </c>
      <c r="I23" s="45"/>
      <c r="J23" s="51">
        <v>0</v>
      </c>
      <c r="K23" s="45"/>
    </row>
    <row r="24" spans="1:11" ht="15.75" customHeight="1" x14ac:dyDescent="0.25">
      <c r="A24" s="48" t="s">
        <v>23</v>
      </c>
      <c r="B24" s="49"/>
      <c r="C24" s="49"/>
      <c r="D24" s="49"/>
      <c r="E24" s="45"/>
      <c r="F24" s="51">
        <v>0</v>
      </c>
      <c r="G24" s="45"/>
      <c r="H24" s="51">
        <v>0</v>
      </c>
      <c r="I24" s="45"/>
      <c r="J24" s="51">
        <v>0</v>
      </c>
      <c r="K24" s="45"/>
    </row>
    <row r="25" spans="1:11" ht="15.75" customHeight="1" x14ac:dyDescent="0.25">
      <c r="A25" s="51" t="s">
        <v>24</v>
      </c>
      <c r="B25" s="49"/>
      <c r="C25" s="49"/>
      <c r="D25" s="49"/>
      <c r="E25" s="45"/>
      <c r="F25" s="44">
        <v>2522.67</v>
      </c>
      <c r="G25" s="45"/>
      <c r="H25" s="44">
        <v>32056.43</v>
      </c>
      <c r="I25" s="45"/>
      <c r="J25" s="44">
        <v>29532.78</v>
      </c>
      <c r="K25" s="45"/>
    </row>
    <row r="26" spans="1:11" ht="15.75" customHeight="1" x14ac:dyDescent="0.25">
      <c r="A26" s="51" t="s">
        <v>25</v>
      </c>
      <c r="B26" s="49"/>
      <c r="C26" s="49"/>
      <c r="D26" s="49"/>
      <c r="E26" s="45"/>
      <c r="F26" s="54"/>
      <c r="G26" s="45"/>
      <c r="H26" s="44"/>
      <c r="I26" s="45"/>
      <c r="J26" s="44"/>
      <c r="K26" s="45"/>
    </row>
    <row r="27" spans="1:11" ht="15.75" customHeight="1" x14ac:dyDescent="0.25">
      <c r="A27" s="51" t="s">
        <v>26</v>
      </c>
      <c r="B27" s="49"/>
      <c r="C27" s="49"/>
      <c r="D27" s="49"/>
      <c r="E27" s="45"/>
      <c r="F27" s="44">
        <v>2522.67</v>
      </c>
      <c r="G27" s="45"/>
      <c r="H27" s="44">
        <v>32056.43</v>
      </c>
      <c r="I27" s="45"/>
      <c r="J27" s="44">
        <v>2523.65</v>
      </c>
      <c r="K27" s="45"/>
    </row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84">
    <mergeCell ref="A27:E27"/>
    <mergeCell ref="F27:G27"/>
    <mergeCell ref="H27:I27"/>
    <mergeCell ref="J27:K27"/>
    <mergeCell ref="H22:I22"/>
    <mergeCell ref="J22:K22"/>
    <mergeCell ref="A22:E22"/>
    <mergeCell ref="F22:G22"/>
    <mergeCell ref="A25:E25"/>
    <mergeCell ref="F25:G25"/>
    <mergeCell ref="H25:I25"/>
    <mergeCell ref="J25:K25"/>
    <mergeCell ref="A26:E26"/>
    <mergeCell ref="F26:G26"/>
    <mergeCell ref="H26:I26"/>
    <mergeCell ref="J26:K26"/>
    <mergeCell ref="A20:E20"/>
    <mergeCell ref="A21:E21"/>
    <mergeCell ref="F21:G21"/>
    <mergeCell ref="H21:I21"/>
    <mergeCell ref="J21:K21"/>
    <mergeCell ref="F20:G20"/>
    <mergeCell ref="H20:I20"/>
    <mergeCell ref="J20:K20"/>
    <mergeCell ref="A18:K18"/>
    <mergeCell ref="A19:E19"/>
    <mergeCell ref="F19:G19"/>
    <mergeCell ref="H19:I19"/>
    <mergeCell ref="J19:K19"/>
    <mergeCell ref="A23:E23"/>
    <mergeCell ref="F23:G23"/>
    <mergeCell ref="H23:I23"/>
    <mergeCell ref="J23:K23"/>
    <mergeCell ref="F24:G24"/>
    <mergeCell ref="H24:I24"/>
    <mergeCell ref="J24:K24"/>
    <mergeCell ref="A24:E24"/>
    <mergeCell ref="J13:K13"/>
    <mergeCell ref="F14:G14"/>
    <mergeCell ref="H14:I14"/>
    <mergeCell ref="J14:K14"/>
    <mergeCell ref="F17:G17"/>
    <mergeCell ref="H17:I17"/>
    <mergeCell ref="A16:K16"/>
    <mergeCell ref="J17:K17"/>
    <mergeCell ref="A14:E14"/>
    <mergeCell ref="A15:E15"/>
    <mergeCell ref="F15:G15"/>
    <mergeCell ref="H15:I15"/>
    <mergeCell ref="J15:K15"/>
    <mergeCell ref="A17:E17"/>
    <mergeCell ref="A12:E12"/>
    <mergeCell ref="F12:G12"/>
    <mergeCell ref="A13:E13"/>
    <mergeCell ref="F13:G13"/>
    <mergeCell ref="H13:I13"/>
    <mergeCell ref="H12:I12"/>
    <mergeCell ref="J12:K12"/>
    <mergeCell ref="F8:G8"/>
    <mergeCell ref="H8:I8"/>
    <mergeCell ref="J8:K8"/>
    <mergeCell ref="A9:E9"/>
    <mergeCell ref="F9:G9"/>
    <mergeCell ref="H9:I9"/>
    <mergeCell ref="J9:K9"/>
    <mergeCell ref="A10:E10"/>
    <mergeCell ref="A11:E11"/>
    <mergeCell ref="F11:G11"/>
    <mergeCell ref="H11:I11"/>
    <mergeCell ref="J11:K11"/>
    <mergeCell ref="F10:G10"/>
    <mergeCell ref="H10:I10"/>
    <mergeCell ref="J10:K10"/>
    <mergeCell ref="J6:K6"/>
    <mergeCell ref="F6:G6"/>
    <mergeCell ref="F7:G7"/>
    <mergeCell ref="H7:I7"/>
    <mergeCell ref="J7:K7"/>
    <mergeCell ref="A2:B2"/>
    <mergeCell ref="C2:I2"/>
    <mergeCell ref="C4:I4"/>
    <mergeCell ref="D5:H5"/>
    <mergeCell ref="B6:E6"/>
    <mergeCell ref="H6:I6"/>
  </mergeCells>
  <pageMargins left="0.7" right="0.7" top="0.75" bottom="0.75" header="0" footer="0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993"/>
  <sheetViews>
    <sheetView workbookViewId="0">
      <selection activeCell="O26" sqref="O26"/>
    </sheetView>
  </sheetViews>
  <sheetFormatPr defaultColWidth="14.42578125" defaultRowHeight="15" customHeight="1" x14ac:dyDescent="0.25"/>
  <cols>
    <col min="1" max="1" width="4" customWidth="1"/>
    <col min="2" max="2" width="6.7109375" customWidth="1"/>
    <col min="3" max="7" width="8.7109375" customWidth="1"/>
    <col min="8" max="8" width="9.85546875" customWidth="1"/>
    <col min="9" max="9" width="16.7109375" customWidth="1"/>
    <col min="10" max="10" width="13.28515625" customWidth="1"/>
    <col min="11" max="11" width="0.140625" customWidth="1"/>
    <col min="12" max="12" width="17.42578125" customWidth="1"/>
    <col min="13" max="13" width="8.140625" bestFit="1" customWidth="1"/>
    <col min="14" max="14" width="0.140625" hidden="1" customWidth="1"/>
    <col min="15" max="15" width="8.7109375" customWidth="1"/>
    <col min="16" max="16" width="0.7109375" hidden="1" customWidth="1"/>
    <col min="17" max="22" width="8.7109375" customWidth="1"/>
  </cols>
  <sheetData>
    <row r="1" spans="2:16" ht="15.75" x14ac:dyDescent="0.25">
      <c r="E1" s="55" t="s">
        <v>27</v>
      </c>
      <c r="F1" s="41"/>
      <c r="G1" s="41"/>
    </row>
    <row r="2" spans="2:16" ht="15.75" x14ac:dyDescent="0.25">
      <c r="D2" s="55" t="s">
        <v>28</v>
      </c>
      <c r="E2" s="41"/>
      <c r="F2" s="41"/>
      <c r="G2" s="41"/>
    </row>
    <row r="3" spans="2:16" ht="15.75" x14ac:dyDescent="0.25">
      <c r="D3" s="55" t="s">
        <v>29</v>
      </c>
      <c r="E3" s="41"/>
      <c r="F3" s="41"/>
      <c r="G3" s="41"/>
      <c r="H3" s="41"/>
    </row>
    <row r="5" spans="2:16" ht="90" x14ac:dyDescent="0.25">
      <c r="B5" s="21" t="s">
        <v>30</v>
      </c>
      <c r="C5" s="56" t="s">
        <v>31</v>
      </c>
      <c r="D5" s="57"/>
      <c r="E5" s="57"/>
      <c r="F5" s="57"/>
      <c r="G5" s="57"/>
      <c r="H5" s="57"/>
      <c r="I5" s="21" t="s">
        <v>163</v>
      </c>
      <c r="J5" s="58" t="s">
        <v>32</v>
      </c>
      <c r="K5" s="57"/>
      <c r="L5" s="21" t="s">
        <v>164</v>
      </c>
      <c r="M5" s="56" t="s">
        <v>33</v>
      </c>
      <c r="N5" s="57"/>
      <c r="O5" s="56" t="s">
        <v>33</v>
      </c>
      <c r="P5" s="57"/>
    </row>
    <row r="6" spans="2:16" x14ac:dyDescent="0.25">
      <c r="B6" s="56">
        <v>1</v>
      </c>
      <c r="C6" s="57"/>
      <c r="D6" s="57"/>
      <c r="E6" s="57"/>
      <c r="F6" s="57"/>
      <c r="G6" s="57"/>
      <c r="H6" s="57"/>
      <c r="I6" s="22">
        <v>2</v>
      </c>
      <c r="J6" s="22">
        <v>3</v>
      </c>
      <c r="K6" s="56">
        <v>4</v>
      </c>
      <c r="L6" s="57"/>
      <c r="M6" s="22" t="s">
        <v>34</v>
      </c>
      <c r="N6" s="22"/>
      <c r="O6" s="22" t="s">
        <v>35</v>
      </c>
      <c r="P6" s="22"/>
    </row>
    <row r="7" spans="2:16" ht="15" customHeight="1" x14ac:dyDescent="0.25">
      <c r="B7" s="22">
        <v>63</v>
      </c>
      <c r="C7" s="59" t="s">
        <v>36</v>
      </c>
      <c r="D7" s="59"/>
      <c r="E7" s="59"/>
      <c r="F7" s="59"/>
      <c r="G7" s="59"/>
      <c r="H7" s="59"/>
      <c r="I7" s="23">
        <v>615424.89</v>
      </c>
      <c r="J7" s="23">
        <v>499623.41</v>
      </c>
      <c r="K7" s="22"/>
      <c r="L7" s="23">
        <v>619205.15</v>
      </c>
      <c r="M7" s="24">
        <f>SUM(L7/I7*100)</f>
        <v>100.6142520495068</v>
      </c>
      <c r="N7" s="22"/>
      <c r="O7" s="24">
        <f>SUM(L7/J7*100)</f>
        <v>123.93437489248154</v>
      </c>
      <c r="P7" s="22"/>
    </row>
    <row r="8" spans="2:16" x14ac:dyDescent="0.25">
      <c r="B8" s="22">
        <v>636</v>
      </c>
      <c r="C8" s="59" t="s">
        <v>37</v>
      </c>
      <c r="D8" s="57"/>
      <c r="E8" s="57"/>
      <c r="F8" s="57"/>
      <c r="G8" s="57"/>
      <c r="H8" s="57"/>
      <c r="I8" s="24">
        <v>581937.74</v>
      </c>
      <c r="J8" s="24">
        <v>467230.61</v>
      </c>
      <c r="K8" s="22"/>
      <c r="L8" s="24">
        <v>613347.21</v>
      </c>
      <c r="M8" s="24">
        <f t="shared" ref="M8:M31" si="0">SUM(L8/I8*100)</f>
        <v>105.39739354247759</v>
      </c>
      <c r="N8" s="22"/>
      <c r="O8" s="24">
        <f t="shared" ref="O8:O31" si="1">SUM(L8/J8*100)</f>
        <v>131.27290825402042</v>
      </c>
      <c r="P8" s="22"/>
    </row>
    <row r="9" spans="2:16" x14ac:dyDescent="0.25">
      <c r="B9" s="22">
        <v>6361</v>
      </c>
      <c r="C9" s="59" t="s">
        <v>38</v>
      </c>
      <c r="D9" s="57"/>
      <c r="E9" s="57"/>
      <c r="F9" s="57"/>
      <c r="G9" s="57"/>
      <c r="H9" s="57"/>
      <c r="I9" s="24">
        <v>581506.39</v>
      </c>
      <c r="J9" s="24">
        <v>467230.61</v>
      </c>
      <c r="K9" s="22"/>
      <c r="L9" s="24">
        <v>612783.42000000004</v>
      </c>
      <c r="M9" s="24">
        <f t="shared" si="0"/>
        <v>105.37862189270182</v>
      </c>
      <c r="N9" s="22"/>
      <c r="O9" s="24">
        <f t="shared" si="1"/>
        <v>131.1522419303821</v>
      </c>
      <c r="P9" s="22"/>
    </row>
    <row r="10" spans="2:16" x14ac:dyDescent="0.25">
      <c r="B10" s="22">
        <v>6362</v>
      </c>
      <c r="C10" s="56" t="s">
        <v>39</v>
      </c>
      <c r="D10" s="57"/>
      <c r="E10" s="57"/>
      <c r="F10" s="57"/>
      <c r="G10" s="57"/>
      <c r="H10" s="57"/>
      <c r="I10" s="25">
        <v>431.35</v>
      </c>
      <c r="J10" s="24">
        <v>0</v>
      </c>
      <c r="K10" s="22"/>
      <c r="L10" s="24">
        <v>563.79</v>
      </c>
      <c r="M10" s="24">
        <f t="shared" si="0"/>
        <v>130.70360496116842</v>
      </c>
      <c r="N10" s="22"/>
      <c r="O10" s="24"/>
      <c r="P10" s="22"/>
    </row>
    <row r="11" spans="2:16" x14ac:dyDescent="0.25">
      <c r="B11" s="22">
        <v>63811</v>
      </c>
      <c r="C11" s="60" t="s">
        <v>40</v>
      </c>
      <c r="D11" s="60"/>
      <c r="E11" s="60"/>
      <c r="F11" s="60"/>
      <c r="G11" s="60"/>
      <c r="H11" s="60"/>
      <c r="I11" s="26">
        <v>32392.799999999999</v>
      </c>
      <c r="J11" s="27">
        <v>32392.799999999999</v>
      </c>
      <c r="K11" s="24"/>
      <c r="L11" s="24">
        <v>4888.2</v>
      </c>
      <c r="M11" s="24">
        <f t="shared" si="0"/>
        <v>15.090390457138621</v>
      </c>
      <c r="N11" s="22"/>
      <c r="O11" s="24">
        <f t="shared" si="1"/>
        <v>15.090390457138621</v>
      </c>
      <c r="P11" s="28"/>
    </row>
    <row r="12" spans="2:16" x14ac:dyDescent="0.25">
      <c r="B12" s="22">
        <v>639</v>
      </c>
      <c r="C12" s="59" t="s">
        <v>41</v>
      </c>
      <c r="D12" s="57"/>
      <c r="E12" s="57"/>
      <c r="F12" s="57"/>
      <c r="G12" s="57"/>
      <c r="H12" s="57"/>
      <c r="I12" s="24">
        <v>1094.3499999999999</v>
      </c>
      <c r="J12" s="25">
        <v>0</v>
      </c>
      <c r="K12" s="22"/>
      <c r="L12" s="24">
        <v>969.74</v>
      </c>
      <c r="M12" s="24">
        <f t="shared" si="0"/>
        <v>88.61333211495409</v>
      </c>
      <c r="N12" s="22"/>
      <c r="O12" s="24"/>
      <c r="P12" s="22"/>
    </row>
    <row r="13" spans="2:16" x14ac:dyDescent="0.25">
      <c r="B13" s="22">
        <v>6391</v>
      </c>
      <c r="C13" s="59" t="s">
        <v>42</v>
      </c>
      <c r="D13" s="57"/>
      <c r="E13" s="57"/>
      <c r="F13" s="57"/>
      <c r="G13" s="57"/>
      <c r="H13" s="57"/>
      <c r="I13" s="22">
        <v>108.38</v>
      </c>
      <c r="J13" s="25">
        <v>0</v>
      </c>
      <c r="K13" s="22"/>
      <c r="L13" s="24">
        <v>58.08</v>
      </c>
      <c r="M13" s="24">
        <f t="shared" si="0"/>
        <v>53.589223103893715</v>
      </c>
      <c r="N13" s="22"/>
      <c r="O13" s="24"/>
      <c r="P13" s="22"/>
    </row>
    <row r="14" spans="2:16" ht="15.75" customHeight="1" x14ac:dyDescent="0.25">
      <c r="B14" s="22">
        <v>6393</v>
      </c>
      <c r="C14" s="59" t="s">
        <v>43</v>
      </c>
      <c r="D14" s="57"/>
      <c r="E14" s="57"/>
      <c r="F14" s="57"/>
      <c r="G14" s="57"/>
      <c r="H14" s="57"/>
      <c r="I14" s="24">
        <v>985.97</v>
      </c>
      <c r="J14" s="25">
        <v>0</v>
      </c>
      <c r="K14" s="22"/>
      <c r="L14" s="24">
        <v>911.66</v>
      </c>
      <c r="M14" s="24">
        <f t="shared" si="0"/>
        <v>92.463259531223059</v>
      </c>
      <c r="N14" s="22"/>
      <c r="O14" s="24"/>
      <c r="P14" s="22"/>
    </row>
    <row r="15" spans="2:16" ht="15.75" customHeight="1" x14ac:dyDescent="0.25">
      <c r="B15" s="22">
        <v>65</v>
      </c>
      <c r="C15" s="59" t="s">
        <v>44</v>
      </c>
      <c r="D15" s="57"/>
      <c r="E15" s="57"/>
      <c r="F15" s="57"/>
      <c r="G15" s="57"/>
      <c r="H15" s="57"/>
      <c r="I15" s="23">
        <v>14639.08</v>
      </c>
      <c r="J15" s="23">
        <v>4028.06</v>
      </c>
      <c r="K15" s="22"/>
      <c r="L15" s="23">
        <v>101.95</v>
      </c>
      <c r="M15" s="24">
        <f t="shared" si="0"/>
        <v>0.69642354574194554</v>
      </c>
      <c r="N15" s="22"/>
      <c r="O15" s="24">
        <f t="shared" si="1"/>
        <v>2.5309950695868482</v>
      </c>
      <c r="P15" s="22"/>
    </row>
    <row r="16" spans="2:16" ht="15.75" customHeight="1" x14ac:dyDescent="0.25">
      <c r="B16" s="22">
        <v>652</v>
      </c>
      <c r="C16" s="59" t="s">
        <v>45</v>
      </c>
      <c r="D16" s="57"/>
      <c r="E16" s="57"/>
      <c r="F16" s="57"/>
      <c r="G16" s="57"/>
      <c r="H16" s="57"/>
      <c r="I16" s="24">
        <v>14639.08</v>
      </c>
      <c r="J16" s="24">
        <v>4028.06</v>
      </c>
      <c r="K16" s="22"/>
      <c r="L16" s="22">
        <v>101.95</v>
      </c>
      <c r="M16" s="24">
        <f t="shared" si="0"/>
        <v>0.69642354574194554</v>
      </c>
      <c r="N16" s="22"/>
      <c r="O16" s="24">
        <f t="shared" si="1"/>
        <v>2.5309950695868482</v>
      </c>
      <c r="P16" s="22"/>
    </row>
    <row r="17" spans="2:16" ht="15.75" customHeight="1" x14ac:dyDescent="0.25">
      <c r="B17" s="22">
        <v>6526</v>
      </c>
      <c r="C17" s="59" t="s">
        <v>46</v>
      </c>
      <c r="D17" s="57"/>
      <c r="E17" s="57"/>
      <c r="F17" s="57"/>
      <c r="G17" s="57"/>
      <c r="H17" s="57"/>
      <c r="I17" s="24">
        <v>14639.08</v>
      </c>
      <c r="J17" s="24">
        <v>4028.06</v>
      </c>
      <c r="K17" s="22"/>
      <c r="L17" s="24">
        <v>101.95</v>
      </c>
      <c r="M17" s="24">
        <f t="shared" si="0"/>
        <v>0.69642354574194554</v>
      </c>
      <c r="N17" s="22"/>
      <c r="O17" s="24">
        <f t="shared" si="1"/>
        <v>2.5309950695868482</v>
      </c>
      <c r="P17" s="22"/>
    </row>
    <row r="18" spans="2:16" ht="15.75" customHeight="1" x14ac:dyDescent="0.25">
      <c r="B18" s="22">
        <v>66</v>
      </c>
      <c r="C18" s="59" t="s">
        <v>47</v>
      </c>
      <c r="D18" s="57"/>
      <c r="E18" s="57"/>
      <c r="F18" s="57"/>
      <c r="G18" s="57"/>
      <c r="H18" s="57"/>
      <c r="I18" s="23">
        <v>3948.5</v>
      </c>
      <c r="J18" s="23">
        <v>4174.3999999999996</v>
      </c>
      <c r="K18" s="22"/>
      <c r="L18" s="23">
        <v>4994.3599999999997</v>
      </c>
      <c r="M18" s="24">
        <f t="shared" si="0"/>
        <v>126.48752690895276</v>
      </c>
      <c r="N18" s="22"/>
      <c r="O18" s="24">
        <f t="shared" si="1"/>
        <v>119.64258336527405</v>
      </c>
      <c r="P18" s="22"/>
    </row>
    <row r="19" spans="2:16" ht="15.75" customHeight="1" x14ac:dyDescent="0.25">
      <c r="B19" s="22">
        <v>661</v>
      </c>
      <c r="C19" s="59" t="s">
        <v>48</v>
      </c>
      <c r="D19" s="57"/>
      <c r="E19" s="57"/>
      <c r="F19" s="57"/>
      <c r="G19" s="57"/>
      <c r="H19" s="57"/>
      <c r="I19" s="24">
        <v>3948.5</v>
      </c>
      <c r="J19" s="24">
        <v>4174.3999999999996</v>
      </c>
      <c r="K19" s="22"/>
      <c r="L19" s="24">
        <v>3135.12</v>
      </c>
      <c r="M19" s="24">
        <f t="shared" si="0"/>
        <v>79.400278586805115</v>
      </c>
      <c r="N19" s="22"/>
      <c r="O19" s="24">
        <f t="shared" si="1"/>
        <v>75.10348792640859</v>
      </c>
      <c r="P19" s="22"/>
    </row>
    <row r="20" spans="2:16" ht="15.75" customHeight="1" x14ac:dyDescent="0.25">
      <c r="B20" s="22">
        <v>6615</v>
      </c>
      <c r="C20" s="59" t="s">
        <v>49</v>
      </c>
      <c r="D20" s="57"/>
      <c r="E20" s="57"/>
      <c r="F20" s="57"/>
      <c r="G20" s="57"/>
      <c r="H20" s="57"/>
      <c r="I20" s="24">
        <v>3948.5</v>
      </c>
      <c r="J20" s="24">
        <v>4174.3999999999996</v>
      </c>
      <c r="K20" s="22"/>
      <c r="L20" s="24">
        <v>3135.12</v>
      </c>
      <c r="M20" s="24">
        <f t="shared" si="0"/>
        <v>79.400278586805115</v>
      </c>
      <c r="N20" s="22"/>
      <c r="O20" s="24">
        <f t="shared" si="1"/>
        <v>75.10348792640859</v>
      </c>
      <c r="P20" s="22"/>
    </row>
    <row r="21" spans="2:16" ht="15.75" customHeight="1" x14ac:dyDescent="0.25">
      <c r="B21" s="22">
        <v>663</v>
      </c>
      <c r="C21" s="59" t="s">
        <v>50</v>
      </c>
      <c r="D21" s="57"/>
      <c r="E21" s="57"/>
      <c r="F21" s="57"/>
      <c r="G21" s="57"/>
      <c r="H21" s="57"/>
      <c r="I21" s="25">
        <v>0</v>
      </c>
      <c r="J21" s="25">
        <v>0</v>
      </c>
      <c r="K21" s="22"/>
      <c r="L21" s="24">
        <v>1859.24</v>
      </c>
      <c r="M21" s="24"/>
      <c r="N21" s="22"/>
      <c r="O21" s="24"/>
      <c r="P21" s="22"/>
    </row>
    <row r="22" spans="2:16" ht="15.75" customHeight="1" x14ac:dyDescent="0.25">
      <c r="B22" s="22">
        <v>6631</v>
      </c>
      <c r="C22" s="59" t="s">
        <v>51</v>
      </c>
      <c r="D22" s="57"/>
      <c r="E22" s="57"/>
      <c r="F22" s="57"/>
      <c r="G22" s="57"/>
      <c r="H22" s="57"/>
      <c r="I22" s="24">
        <v>0</v>
      </c>
      <c r="J22" s="25">
        <v>0</v>
      </c>
      <c r="K22" s="22"/>
      <c r="L22" s="24">
        <v>1859.24</v>
      </c>
      <c r="M22" s="24"/>
      <c r="N22" s="22"/>
      <c r="O22" s="24"/>
      <c r="P22" s="22"/>
    </row>
    <row r="23" spans="2:16" ht="15.75" customHeight="1" x14ac:dyDescent="0.25">
      <c r="B23" s="22">
        <v>67</v>
      </c>
      <c r="C23" s="59" t="s">
        <v>165</v>
      </c>
      <c r="D23" s="57"/>
      <c r="E23" s="57"/>
      <c r="F23" s="57"/>
      <c r="G23" s="57"/>
      <c r="H23" s="57"/>
      <c r="I23" s="23">
        <v>118500.42</v>
      </c>
      <c r="J23" s="23">
        <v>74735.73</v>
      </c>
      <c r="K23" s="22"/>
      <c r="L23" s="23">
        <v>90674.39</v>
      </c>
      <c r="M23" s="24">
        <f t="shared" si="0"/>
        <v>76.518201370087965</v>
      </c>
      <c r="N23" s="22"/>
      <c r="O23" s="24">
        <f t="shared" si="1"/>
        <v>121.3266934035434</v>
      </c>
      <c r="P23" s="22"/>
    </row>
    <row r="24" spans="2:16" ht="15.75" customHeight="1" x14ac:dyDescent="0.25">
      <c r="B24" s="22">
        <v>671</v>
      </c>
      <c r="C24" s="59" t="s">
        <v>52</v>
      </c>
      <c r="D24" s="57"/>
      <c r="E24" s="57"/>
      <c r="F24" s="57"/>
      <c r="G24" s="57"/>
      <c r="H24" s="57"/>
      <c r="I24" s="24">
        <v>118500.42</v>
      </c>
      <c r="J24" s="24">
        <v>74735.73</v>
      </c>
      <c r="K24" s="22"/>
      <c r="L24" s="24">
        <v>90674.39</v>
      </c>
      <c r="M24" s="24">
        <f t="shared" si="0"/>
        <v>76.518201370087965</v>
      </c>
      <c r="N24" s="22"/>
      <c r="O24" s="24">
        <f t="shared" si="1"/>
        <v>121.3266934035434</v>
      </c>
      <c r="P24" s="22"/>
    </row>
    <row r="25" spans="2:16" ht="15.75" customHeight="1" x14ac:dyDescent="0.25">
      <c r="B25" s="22">
        <v>6711</v>
      </c>
      <c r="C25" s="59" t="s">
        <v>53</v>
      </c>
      <c r="D25" s="57"/>
      <c r="E25" s="57"/>
      <c r="F25" s="57"/>
      <c r="G25" s="57"/>
      <c r="H25" s="57"/>
      <c r="I25" s="24">
        <v>78841.350000000006</v>
      </c>
      <c r="J25" s="24">
        <v>74735.73</v>
      </c>
      <c r="K25" s="22"/>
      <c r="L25" s="24">
        <v>86058.18</v>
      </c>
      <c r="M25" s="24">
        <f t="shared" si="0"/>
        <v>109.15361038338382</v>
      </c>
      <c r="N25" s="22"/>
      <c r="O25" s="24">
        <f t="shared" si="1"/>
        <v>115.1499824782604</v>
      </c>
      <c r="P25" s="22"/>
    </row>
    <row r="26" spans="2:16" ht="15.75" customHeight="1" x14ac:dyDescent="0.25">
      <c r="B26" s="22">
        <v>6712</v>
      </c>
      <c r="C26" s="59" t="s">
        <v>54</v>
      </c>
      <c r="D26" s="57"/>
      <c r="E26" s="57"/>
      <c r="F26" s="57"/>
      <c r="G26" s="57"/>
      <c r="H26" s="57"/>
      <c r="I26" s="24">
        <v>39659.07</v>
      </c>
      <c r="J26" s="22"/>
      <c r="K26" s="22"/>
      <c r="L26" s="24">
        <v>4616.21</v>
      </c>
      <c r="M26" s="24">
        <f t="shared" si="0"/>
        <v>11.639733357337931</v>
      </c>
      <c r="N26" s="22"/>
      <c r="O26" s="24"/>
      <c r="P26" s="22"/>
    </row>
    <row r="27" spans="2:16" ht="15.75" customHeight="1" x14ac:dyDescent="0.25">
      <c r="B27" s="22">
        <v>68</v>
      </c>
      <c r="C27" s="61" t="s">
        <v>55</v>
      </c>
      <c r="D27" s="57"/>
      <c r="E27" s="57"/>
      <c r="F27" s="57"/>
      <c r="G27" s="57"/>
      <c r="H27" s="57"/>
      <c r="I27" s="22">
        <v>0</v>
      </c>
      <c r="J27" s="22"/>
      <c r="K27" s="22"/>
      <c r="L27" s="23"/>
      <c r="M27" s="24"/>
      <c r="N27" s="22"/>
      <c r="O27" s="24"/>
      <c r="P27" s="22"/>
    </row>
    <row r="28" spans="2:16" ht="15.75" customHeight="1" x14ac:dyDescent="0.25">
      <c r="B28" s="22">
        <v>683</v>
      </c>
      <c r="C28" s="59" t="s">
        <v>56</v>
      </c>
      <c r="D28" s="57"/>
      <c r="E28" s="57"/>
      <c r="F28" s="57"/>
      <c r="G28" s="57"/>
      <c r="H28" s="57"/>
      <c r="I28" s="22">
        <v>0</v>
      </c>
      <c r="J28" s="22"/>
      <c r="K28" s="22"/>
      <c r="L28" s="24"/>
      <c r="M28" s="24"/>
      <c r="N28" s="22"/>
      <c r="O28" s="24"/>
      <c r="P28" s="22"/>
    </row>
    <row r="29" spans="2:16" ht="15.75" customHeight="1" x14ac:dyDescent="0.25">
      <c r="B29" s="22">
        <v>92211</v>
      </c>
      <c r="C29" s="59" t="s">
        <v>57</v>
      </c>
      <c r="D29" s="57"/>
      <c r="E29" s="57"/>
      <c r="F29" s="57"/>
      <c r="G29" s="57"/>
      <c r="H29" s="57"/>
      <c r="I29" s="23">
        <v>2522.67</v>
      </c>
      <c r="J29" s="23">
        <v>32056.43</v>
      </c>
      <c r="K29" s="22"/>
      <c r="L29" s="23">
        <v>32056.43</v>
      </c>
      <c r="M29" s="24">
        <f t="shared" si="0"/>
        <v>1270.7341824336913</v>
      </c>
      <c r="N29" s="22"/>
      <c r="O29" s="24">
        <f t="shared" si="1"/>
        <v>100</v>
      </c>
      <c r="P29" s="22"/>
    </row>
    <row r="30" spans="2:16" ht="15.75" customHeight="1" x14ac:dyDescent="0.25">
      <c r="B30" s="62" t="s">
        <v>58</v>
      </c>
      <c r="C30" s="63"/>
      <c r="D30" s="63"/>
      <c r="E30" s="63"/>
      <c r="F30" s="63"/>
      <c r="G30" s="63"/>
      <c r="H30" s="64"/>
      <c r="I30" s="23">
        <v>752512.89</v>
      </c>
      <c r="J30" s="23">
        <v>582561.61</v>
      </c>
      <c r="K30" s="22"/>
      <c r="L30" s="23">
        <v>714975.85</v>
      </c>
      <c r="M30" s="24">
        <f t="shared" si="0"/>
        <v>95.011774482693582</v>
      </c>
      <c r="N30" s="22"/>
      <c r="O30" s="24">
        <f t="shared" si="1"/>
        <v>122.72965429356046</v>
      </c>
      <c r="P30" s="22"/>
    </row>
    <row r="31" spans="2:16" ht="15.75" customHeight="1" x14ac:dyDescent="0.25">
      <c r="B31" s="56" t="s">
        <v>59</v>
      </c>
      <c r="C31" s="57"/>
      <c r="D31" s="57"/>
      <c r="E31" s="57"/>
      <c r="F31" s="57"/>
      <c r="G31" s="57"/>
      <c r="H31" s="57"/>
      <c r="I31" s="29">
        <v>755035.57</v>
      </c>
      <c r="J31" s="23">
        <v>614618.04</v>
      </c>
      <c r="K31" s="22"/>
      <c r="L31" s="23">
        <v>747032.28</v>
      </c>
      <c r="M31" s="24">
        <f t="shared" si="0"/>
        <v>98.94001152819861</v>
      </c>
      <c r="N31" s="22"/>
      <c r="O31" s="24">
        <f t="shared" si="1"/>
        <v>121.54415122601998</v>
      </c>
      <c r="P31" s="22"/>
    </row>
    <row r="32" spans="2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34">
    <mergeCell ref="C19:H19"/>
    <mergeCell ref="C27:H27"/>
    <mergeCell ref="C28:H28"/>
    <mergeCell ref="C29:H29"/>
    <mergeCell ref="B31:H31"/>
    <mergeCell ref="C20:H20"/>
    <mergeCell ref="C21:H21"/>
    <mergeCell ref="C22:H22"/>
    <mergeCell ref="C23:H23"/>
    <mergeCell ref="C24:H24"/>
    <mergeCell ref="C25:H25"/>
    <mergeCell ref="C26:H26"/>
    <mergeCell ref="B30:H30"/>
    <mergeCell ref="C14:H14"/>
    <mergeCell ref="C15:H15"/>
    <mergeCell ref="C16:H16"/>
    <mergeCell ref="C17:H17"/>
    <mergeCell ref="C18:H18"/>
    <mergeCell ref="C8:H8"/>
    <mergeCell ref="C9:H9"/>
    <mergeCell ref="C10:H10"/>
    <mergeCell ref="C12:H12"/>
    <mergeCell ref="C13:H13"/>
    <mergeCell ref="C11:H11"/>
    <mergeCell ref="M5:N5"/>
    <mergeCell ref="O5:P5"/>
    <mergeCell ref="B6:H6"/>
    <mergeCell ref="K6:L6"/>
    <mergeCell ref="C7:H7"/>
    <mergeCell ref="E1:G1"/>
    <mergeCell ref="D2:G2"/>
    <mergeCell ref="D3:H3"/>
    <mergeCell ref="C5:H5"/>
    <mergeCell ref="J5:K5"/>
  </mergeCells>
  <conditionalFormatting sqref="C11">
    <cfRule type="notContainsBlanks" dxfId="1" priority="1">
      <formula>LEN(TRIM(C11))&gt;0</formula>
    </cfRule>
  </conditionalFormatting>
  <pageMargins left="0.7" right="0.7" top="0.75" bottom="0.75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95"/>
  <sheetViews>
    <sheetView workbookViewId="0">
      <selection activeCell="I56" sqref="I56"/>
    </sheetView>
  </sheetViews>
  <sheetFormatPr defaultColWidth="14.42578125" defaultRowHeight="15" customHeight="1" x14ac:dyDescent="0.25"/>
  <cols>
    <col min="1" max="1" width="2.42578125" customWidth="1"/>
    <col min="2" max="2" width="0.85546875" hidden="1" customWidth="1"/>
    <col min="3" max="4" width="8.7109375" customWidth="1"/>
    <col min="5" max="5" width="45.7109375" customWidth="1"/>
    <col min="6" max="6" width="11.5703125" customWidth="1"/>
    <col min="7" max="7" width="15.42578125" customWidth="1"/>
    <col min="8" max="8" width="12.28515625" customWidth="1"/>
    <col min="9" max="9" width="8.7109375" customWidth="1"/>
    <col min="10" max="10" width="8.7109375" style="37" customWidth="1"/>
    <col min="11" max="22" width="8.7109375" customWidth="1"/>
  </cols>
  <sheetData>
    <row r="1" spans="3:10" x14ac:dyDescent="0.25">
      <c r="E1" s="43" t="s">
        <v>27</v>
      </c>
      <c r="F1" s="41"/>
      <c r="G1" s="41"/>
    </row>
    <row r="2" spans="3:10" x14ac:dyDescent="0.25">
      <c r="E2" s="43" t="s">
        <v>60</v>
      </c>
      <c r="F2" s="41"/>
      <c r="G2" s="41"/>
    </row>
    <row r="3" spans="3:10" x14ac:dyDescent="0.25">
      <c r="D3" s="43" t="s">
        <v>29</v>
      </c>
      <c r="E3" s="41"/>
      <c r="F3" s="41"/>
      <c r="G3" s="41"/>
    </row>
    <row r="4" spans="3:10" ht="90" x14ac:dyDescent="0.25">
      <c r="C4" s="2" t="s">
        <v>61</v>
      </c>
      <c r="D4" s="51" t="s">
        <v>31</v>
      </c>
      <c r="E4" s="45"/>
      <c r="F4" s="32" t="s">
        <v>170</v>
      </c>
      <c r="G4" s="33" t="s">
        <v>171</v>
      </c>
      <c r="H4" s="35" t="s">
        <v>172</v>
      </c>
      <c r="I4" s="34" t="s">
        <v>33</v>
      </c>
      <c r="J4" s="38" t="s">
        <v>33</v>
      </c>
    </row>
    <row r="5" spans="3:10" x14ac:dyDescent="0.25">
      <c r="C5" s="3"/>
      <c r="D5" s="51">
        <v>1</v>
      </c>
      <c r="E5" s="45"/>
      <c r="F5" s="3">
        <v>2</v>
      </c>
      <c r="G5" s="3">
        <v>3</v>
      </c>
      <c r="H5" s="3">
        <v>4</v>
      </c>
      <c r="I5" s="3" t="s">
        <v>34</v>
      </c>
      <c r="J5" s="7" t="s">
        <v>35</v>
      </c>
    </row>
    <row r="6" spans="3:10" x14ac:dyDescent="0.25">
      <c r="C6" s="3">
        <v>31</v>
      </c>
      <c r="D6" s="65" t="s">
        <v>62</v>
      </c>
      <c r="E6" s="45"/>
      <c r="F6" s="6">
        <v>573121.23</v>
      </c>
      <c r="G6" s="6">
        <v>462462.27</v>
      </c>
      <c r="H6" s="6">
        <v>608679.61</v>
      </c>
      <c r="I6" s="7">
        <f>SUM(H6/F6*100)</f>
        <v>106.20433830378259</v>
      </c>
      <c r="J6" s="7">
        <f>SUM(H6/G6*100)</f>
        <v>131.617139274951</v>
      </c>
    </row>
    <row r="7" spans="3:10" x14ac:dyDescent="0.25">
      <c r="C7" s="3">
        <v>311</v>
      </c>
      <c r="D7" s="66" t="s">
        <v>63</v>
      </c>
      <c r="E7" s="45"/>
      <c r="F7" s="7">
        <v>482409.64</v>
      </c>
      <c r="G7" s="7">
        <v>382982.28</v>
      </c>
      <c r="H7" s="7">
        <v>492891.8</v>
      </c>
      <c r="I7" s="7">
        <f t="shared" ref="I7:I57" si="0">SUM(H7/F7*100)</f>
        <v>102.17287531816322</v>
      </c>
      <c r="J7" s="7">
        <f t="shared" ref="J7:J57" si="1">SUM(H7/G7*100)</f>
        <v>128.69833037706078</v>
      </c>
    </row>
    <row r="8" spans="3:10" x14ac:dyDescent="0.25">
      <c r="C8" s="3">
        <v>3111</v>
      </c>
      <c r="D8" s="66" t="s">
        <v>64</v>
      </c>
      <c r="E8" s="45"/>
      <c r="F8" s="7">
        <v>482409.64</v>
      </c>
      <c r="G8" s="7">
        <v>382982.28</v>
      </c>
      <c r="H8" s="7">
        <v>492891.8</v>
      </c>
      <c r="I8" s="7">
        <f t="shared" si="0"/>
        <v>102.17287531816322</v>
      </c>
      <c r="J8" s="7">
        <f t="shared" si="1"/>
        <v>128.69833037706078</v>
      </c>
    </row>
    <row r="9" spans="3:10" x14ac:dyDescent="0.25">
      <c r="C9" s="3">
        <v>312</v>
      </c>
      <c r="D9" s="66" t="s">
        <v>65</v>
      </c>
      <c r="E9" s="45"/>
      <c r="F9" s="7">
        <v>34158.07</v>
      </c>
      <c r="G9" s="7">
        <v>15162.25</v>
      </c>
      <c r="H9" s="7">
        <v>50768.59</v>
      </c>
      <c r="I9" s="7">
        <f t="shared" si="0"/>
        <v>148.6283914752795</v>
      </c>
      <c r="J9" s="7">
        <f t="shared" si="1"/>
        <v>334.83546307441173</v>
      </c>
    </row>
    <row r="10" spans="3:10" x14ac:dyDescent="0.25">
      <c r="C10" s="3">
        <v>3121</v>
      </c>
      <c r="D10" s="66" t="s">
        <v>65</v>
      </c>
      <c r="E10" s="45"/>
      <c r="F10" s="7">
        <v>34158.07</v>
      </c>
      <c r="G10" s="7">
        <v>15162.25</v>
      </c>
      <c r="H10" s="7">
        <v>50768.59</v>
      </c>
      <c r="I10" s="7">
        <f t="shared" si="0"/>
        <v>148.6283914752795</v>
      </c>
      <c r="J10" s="7">
        <f t="shared" si="1"/>
        <v>334.83546307441173</v>
      </c>
    </row>
    <row r="11" spans="3:10" ht="15.75" customHeight="1" x14ac:dyDescent="0.25">
      <c r="C11" s="3">
        <v>313</v>
      </c>
      <c r="D11" s="66" t="s">
        <v>66</v>
      </c>
      <c r="E11" s="45"/>
      <c r="F11" s="7">
        <v>56553.51</v>
      </c>
      <c r="G11" s="7">
        <v>64317.74</v>
      </c>
      <c r="H11" s="7">
        <v>65019.22</v>
      </c>
      <c r="I11" s="7">
        <f t="shared" si="0"/>
        <v>114.96938032670296</v>
      </c>
      <c r="J11" s="7">
        <f t="shared" si="1"/>
        <v>101.09064777462642</v>
      </c>
    </row>
    <row r="12" spans="3:10" ht="15.75" customHeight="1" x14ac:dyDescent="0.25">
      <c r="C12" s="3">
        <v>3132</v>
      </c>
      <c r="D12" s="66" t="s">
        <v>67</v>
      </c>
      <c r="E12" s="45"/>
      <c r="F12" s="7">
        <v>56553.51</v>
      </c>
      <c r="G12" s="7">
        <v>64317.74</v>
      </c>
      <c r="H12" s="7">
        <v>65019.22</v>
      </c>
      <c r="I12" s="7">
        <f t="shared" si="0"/>
        <v>114.96938032670296</v>
      </c>
      <c r="J12" s="7">
        <f t="shared" si="1"/>
        <v>101.09064777462642</v>
      </c>
    </row>
    <row r="13" spans="3:10" ht="15.75" customHeight="1" x14ac:dyDescent="0.25">
      <c r="C13" s="3">
        <v>3133</v>
      </c>
      <c r="D13" s="66" t="s">
        <v>68</v>
      </c>
      <c r="E13" s="67"/>
      <c r="F13" s="3"/>
      <c r="G13" s="11">
        <v>0</v>
      </c>
      <c r="H13" s="11">
        <v>0</v>
      </c>
      <c r="I13" s="7"/>
      <c r="J13" s="7"/>
    </row>
    <row r="14" spans="3:10" ht="15.75" customHeight="1" x14ac:dyDescent="0.25">
      <c r="C14" s="3">
        <v>32</v>
      </c>
      <c r="D14" s="68" t="s">
        <v>69</v>
      </c>
      <c r="E14" s="45"/>
      <c r="F14" s="6">
        <v>106712.92</v>
      </c>
      <c r="G14" s="6">
        <v>116846.69</v>
      </c>
      <c r="H14" s="6">
        <v>128469.1</v>
      </c>
      <c r="I14" s="7">
        <f t="shared" si="0"/>
        <v>120.38757818640893</v>
      </c>
      <c r="J14" s="7">
        <f t="shared" si="1"/>
        <v>109.94671736101382</v>
      </c>
    </row>
    <row r="15" spans="3:10" ht="15.75" customHeight="1" x14ac:dyDescent="0.25">
      <c r="C15" s="3">
        <v>321</v>
      </c>
      <c r="D15" s="66" t="s">
        <v>70</v>
      </c>
      <c r="E15" s="45"/>
      <c r="F15" s="7">
        <v>14853.07</v>
      </c>
      <c r="G15" s="20">
        <v>44603.3</v>
      </c>
      <c r="H15" s="7">
        <v>48907.05</v>
      </c>
      <c r="I15" s="7">
        <f t="shared" si="0"/>
        <v>329.27233225185097</v>
      </c>
      <c r="J15" s="7">
        <f t="shared" si="1"/>
        <v>109.64894974138684</v>
      </c>
    </row>
    <row r="16" spans="3:10" ht="15.75" customHeight="1" x14ac:dyDescent="0.25">
      <c r="C16" s="3">
        <v>3211</v>
      </c>
      <c r="D16" s="66" t="s">
        <v>71</v>
      </c>
      <c r="E16" s="45"/>
      <c r="F16" s="10">
        <v>4208.04</v>
      </c>
      <c r="G16" s="10">
        <v>34516.370000000003</v>
      </c>
      <c r="H16" s="7">
        <v>34901.919999999998</v>
      </c>
      <c r="I16" s="7">
        <f t="shared" si="0"/>
        <v>829.41036682160814</v>
      </c>
      <c r="J16" s="7">
        <f t="shared" si="1"/>
        <v>101.11700622052666</v>
      </c>
    </row>
    <row r="17" spans="3:10" ht="15.75" customHeight="1" x14ac:dyDescent="0.25">
      <c r="C17" s="3">
        <v>3212</v>
      </c>
      <c r="D17" s="66" t="s">
        <v>72</v>
      </c>
      <c r="E17" s="45"/>
      <c r="F17" s="7">
        <v>10555.44</v>
      </c>
      <c r="G17" s="7">
        <v>10086.93</v>
      </c>
      <c r="H17" s="7">
        <v>14005.13</v>
      </c>
      <c r="I17" s="7">
        <f t="shared" si="0"/>
        <v>132.68163146207073</v>
      </c>
      <c r="J17" s="7">
        <f t="shared" si="1"/>
        <v>138.84432627171992</v>
      </c>
    </row>
    <row r="18" spans="3:10" ht="15.75" customHeight="1" x14ac:dyDescent="0.25">
      <c r="C18" s="3">
        <v>3213</v>
      </c>
      <c r="D18" s="66" t="s">
        <v>73</v>
      </c>
      <c r="E18" s="45"/>
      <c r="F18" s="7">
        <v>89.59</v>
      </c>
      <c r="G18" s="7">
        <v>132.72</v>
      </c>
      <c r="H18" s="11">
        <v>0</v>
      </c>
      <c r="I18" s="7">
        <f t="shared" si="0"/>
        <v>0</v>
      </c>
      <c r="J18" s="7">
        <f t="shared" si="1"/>
        <v>0</v>
      </c>
    </row>
    <row r="19" spans="3:10" ht="15.75" customHeight="1" x14ac:dyDescent="0.25">
      <c r="C19" s="3">
        <v>3214</v>
      </c>
      <c r="D19" s="66" t="s">
        <v>74</v>
      </c>
      <c r="E19" s="45"/>
      <c r="F19" s="11"/>
      <c r="G19" s="11"/>
      <c r="H19" s="11">
        <v>0</v>
      </c>
      <c r="I19" s="7"/>
      <c r="J19" s="7"/>
    </row>
    <row r="20" spans="3:10" ht="15.75" customHeight="1" x14ac:dyDescent="0.25">
      <c r="C20" s="3">
        <v>322</v>
      </c>
      <c r="D20" s="66" t="s">
        <v>75</v>
      </c>
      <c r="E20" s="45"/>
      <c r="F20" s="7">
        <v>43685.46</v>
      </c>
      <c r="G20" s="20">
        <v>41964.04</v>
      </c>
      <c r="H20" s="7">
        <v>46165.760000000002</v>
      </c>
      <c r="I20" s="7">
        <f t="shared" si="0"/>
        <v>105.67763278674416</v>
      </c>
      <c r="J20" s="7">
        <f t="shared" si="1"/>
        <v>110.01266798906875</v>
      </c>
    </row>
    <row r="21" spans="3:10" ht="15.75" customHeight="1" x14ac:dyDescent="0.25">
      <c r="C21" s="3">
        <v>3221</v>
      </c>
      <c r="D21" s="66" t="s">
        <v>76</v>
      </c>
      <c r="E21" s="45"/>
      <c r="F21" s="7">
        <v>6252.7</v>
      </c>
      <c r="G21" s="31">
        <v>4645.3</v>
      </c>
      <c r="H21" s="7">
        <v>4950.3</v>
      </c>
      <c r="I21" s="7">
        <f t="shared" si="0"/>
        <v>79.170598301533744</v>
      </c>
      <c r="J21" s="7">
        <f t="shared" si="1"/>
        <v>106.56577616085075</v>
      </c>
    </row>
    <row r="22" spans="3:10" ht="15.75" customHeight="1" x14ac:dyDescent="0.25">
      <c r="C22" s="3">
        <v>3222</v>
      </c>
      <c r="D22" s="66" t="s">
        <v>77</v>
      </c>
      <c r="E22" s="45"/>
      <c r="F22" s="7">
        <v>8680.68</v>
      </c>
      <c r="G22" s="7">
        <v>6636.14</v>
      </c>
      <c r="H22" s="7">
        <v>6019.44</v>
      </c>
      <c r="I22" s="7">
        <f t="shared" si="0"/>
        <v>69.342954699401432</v>
      </c>
      <c r="J22" s="7">
        <f t="shared" si="1"/>
        <v>90.706947110820437</v>
      </c>
    </row>
    <row r="23" spans="3:10" ht="15.75" customHeight="1" x14ac:dyDescent="0.25">
      <c r="C23" s="3">
        <v>3223</v>
      </c>
      <c r="D23" s="66" t="s">
        <v>78</v>
      </c>
      <c r="E23" s="45"/>
      <c r="F23" s="7">
        <v>25802.44</v>
      </c>
      <c r="G23" s="7">
        <v>29377.94</v>
      </c>
      <c r="H23" s="7">
        <v>33196.019999999997</v>
      </c>
      <c r="I23" s="7">
        <f t="shared" si="0"/>
        <v>128.65457685397195</v>
      </c>
      <c r="J23" s="7">
        <f t="shared" si="1"/>
        <v>112.99641840101791</v>
      </c>
    </row>
    <row r="24" spans="3:10" ht="15.75" customHeight="1" x14ac:dyDescent="0.25">
      <c r="C24" s="3">
        <v>3224</v>
      </c>
      <c r="D24" s="66" t="s">
        <v>79</v>
      </c>
      <c r="E24" s="45"/>
      <c r="F24" s="7">
        <v>2754.86</v>
      </c>
      <c r="G24" s="7">
        <v>1990.84</v>
      </c>
      <c r="H24" s="7">
        <v>2000</v>
      </c>
      <c r="I24" s="7">
        <f t="shared" si="0"/>
        <v>72.598970546597641</v>
      </c>
      <c r="J24" s="7">
        <f t="shared" si="1"/>
        <v>100.46010729139458</v>
      </c>
    </row>
    <row r="25" spans="3:10" ht="15.75" customHeight="1" x14ac:dyDescent="0.25">
      <c r="C25" s="3">
        <v>3225</v>
      </c>
      <c r="D25" s="66" t="s">
        <v>80</v>
      </c>
      <c r="E25" s="45"/>
      <c r="F25" s="7">
        <v>194.77</v>
      </c>
      <c r="G25" s="7">
        <v>265.45</v>
      </c>
      <c r="H25" s="7">
        <v>0</v>
      </c>
      <c r="I25" s="7">
        <f t="shared" si="0"/>
        <v>0</v>
      </c>
      <c r="J25" s="7">
        <f t="shared" si="1"/>
        <v>0</v>
      </c>
    </row>
    <row r="26" spans="3:10" ht="15.75" customHeight="1" x14ac:dyDescent="0.25">
      <c r="C26" s="3">
        <v>3227</v>
      </c>
      <c r="D26" s="66" t="s">
        <v>81</v>
      </c>
      <c r="E26" s="67"/>
      <c r="F26" s="3"/>
      <c r="G26" s="7">
        <v>132.72</v>
      </c>
      <c r="H26" s="11">
        <v>0</v>
      </c>
      <c r="I26" s="7"/>
      <c r="J26" s="7">
        <f t="shared" si="1"/>
        <v>0</v>
      </c>
    </row>
    <row r="27" spans="3:10" ht="15.75" customHeight="1" x14ac:dyDescent="0.25">
      <c r="C27" s="3">
        <v>323</v>
      </c>
      <c r="D27" s="66" t="s">
        <v>82</v>
      </c>
      <c r="E27" s="67"/>
      <c r="F27" s="7">
        <v>36925.839999999997</v>
      </c>
      <c r="G27" s="20">
        <v>18215.990000000002</v>
      </c>
      <c r="H27" s="7">
        <v>18740.080000000002</v>
      </c>
      <c r="I27" s="7">
        <f t="shared" si="0"/>
        <v>50.750585497851915</v>
      </c>
      <c r="J27" s="7">
        <f t="shared" si="1"/>
        <v>102.87708765760193</v>
      </c>
    </row>
    <row r="28" spans="3:10" ht="15.75" customHeight="1" x14ac:dyDescent="0.25">
      <c r="C28" s="3">
        <v>3231</v>
      </c>
      <c r="D28" s="66" t="s">
        <v>83</v>
      </c>
      <c r="E28" s="67"/>
      <c r="F28" s="7">
        <v>2684.36</v>
      </c>
      <c r="G28" s="7">
        <v>2841.56</v>
      </c>
      <c r="H28" s="7">
        <v>2476.2199999999998</v>
      </c>
      <c r="I28" s="7">
        <f t="shared" si="0"/>
        <v>92.246196486313309</v>
      </c>
      <c r="J28" s="7">
        <f t="shared" si="1"/>
        <v>87.142977800926246</v>
      </c>
    </row>
    <row r="29" spans="3:10" ht="15.75" customHeight="1" x14ac:dyDescent="0.25">
      <c r="C29" s="3">
        <v>3232</v>
      </c>
      <c r="D29" s="66" t="s">
        <v>84</v>
      </c>
      <c r="E29" s="67"/>
      <c r="F29" s="7">
        <v>19438.41</v>
      </c>
      <c r="G29" s="7">
        <v>1990.84</v>
      </c>
      <c r="H29" s="7">
        <v>2445.85</v>
      </c>
      <c r="I29" s="7">
        <f t="shared" si="0"/>
        <v>12.582562051114262</v>
      </c>
      <c r="J29" s="7">
        <f t="shared" si="1"/>
        <v>122.85517670932873</v>
      </c>
    </row>
    <row r="30" spans="3:10" ht="15.75" customHeight="1" x14ac:dyDescent="0.25">
      <c r="C30" s="3">
        <v>3233</v>
      </c>
      <c r="D30" s="66" t="s">
        <v>85</v>
      </c>
      <c r="E30" s="67"/>
      <c r="F30" s="7">
        <v>254.83</v>
      </c>
      <c r="G30" s="3">
        <v>276.06</v>
      </c>
      <c r="H30" s="3">
        <v>276.06</v>
      </c>
      <c r="I30" s="7">
        <f t="shared" si="0"/>
        <v>108.33104422556215</v>
      </c>
      <c r="J30" s="7">
        <f t="shared" si="1"/>
        <v>100</v>
      </c>
    </row>
    <row r="31" spans="3:10" ht="15.75" customHeight="1" x14ac:dyDescent="0.25">
      <c r="C31" s="3">
        <v>3234</v>
      </c>
      <c r="D31" s="66" t="s">
        <v>86</v>
      </c>
      <c r="E31" s="67"/>
      <c r="F31" s="7">
        <v>5724.52</v>
      </c>
      <c r="G31" s="7">
        <v>5356.49</v>
      </c>
      <c r="H31" s="7">
        <v>4397</v>
      </c>
      <c r="I31" s="7">
        <f t="shared" si="0"/>
        <v>76.809933409263991</v>
      </c>
      <c r="J31" s="7">
        <f t="shared" si="1"/>
        <v>82.087337043474378</v>
      </c>
    </row>
    <row r="32" spans="3:10" ht="15.75" customHeight="1" x14ac:dyDescent="0.25">
      <c r="C32" s="3">
        <v>3235</v>
      </c>
      <c r="D32" s="66" t="s">
        <v>87</v>
      </c>
      <c r="E32" s="67"/>
      <c r="F32" s="7">
        <v>796.34</v>
      </c>
      <c r="G32" s="7">
        <v>796.34</v>
      </c>
      <c r="H32" s="7">
        <v>2465.79</v>
      </c>
      <c r="I32" s="7">
        <f t="shared" si="0"/>
        <v>309.64035462239747</v>
      </c>
      <c r="J32" s="7">
        <f t="shared" si="1"/>
        <v>309.64035462239747</v>
      </c>
    </row>
    <row r="33" spans="3:10" ht="15.75" customHeight="1" x14ac:dyDescent="0.25">
      <c r="C33" s="3">
        <v>3236</v>
      </c>
      <c r="D33" s="66" t="s">
        <v>88</v>
      </c>
      <c r="E33" s="67"/>
      <c r="F33" s="7">
        <v>2073.13</v>
      </c>
      <c r="G33" s="7">
        <v>1274.1400000000001</v>
      </c>
      <c r="H33" s="7">
        <v>2984.65</v>
      </c>
      <c r="I33" s="7">
        <f t="shared" si="0"/>
        <v>143.96829914187725</v>
      </c>
      <c r="J33" s="7">
        <f t="shared" si="1"/>
        <v>234.24819878506287</v>
      </c>
    </row>
    <row r="34" spans="3:10" ht="15.75" customHeight="1" x14ac:dyDescent="0.25">
      <c r="C34" s="3">
        <v>3237</v>
      </c>
      <c r="D34" s="66" t="s">
        <v>89</v>
      </c>
      <c r="E34" s="67"/>
      <c r="F34" s="7">
        <v>2541.38</v>
      </c>
      <c r="G34" s="7">
        <v>2919.9</v>
      </c>
      <c r="H34" s="7">
        <v>862.55</v>
      </c>
      <c r="I34" s="7">
        <f t="shared" si="0"/>
        <v>33.940221454485354</v>
      </c>
      <c r="J34" s="7">
        <f t="shared" si="1"/>
        <v>29.54039521901435</v>
      </c>
    </row>
    <row r="35" spans="3:10" ht="15.75" customHeight="1" x14ac:dyDescent="0.25">
      <c r="C35" s="3">
        <v>3238</v>
      </c>
      <c r="D35" s="66" t="s">
        <v>90</v>
      </c>
      <c r="E35" s="67"/>
      <c r="F35" s="10">
        <v>2741.39</v>
      </c>
      <c r="G35" s="7">
        <v>2495.19</v>
      </c>
      <c r="H35" s="7">
        <v>2500</v>
      </c>
      <c r="I35" s="7">
        <f t="shared" si="0"/>
        <v>91.194612951823714</v>
      </c>
      <c r="J35" s="7">
        <f t="shared" si="1"/>
        <v>100.19277089119466</v>
      </c>
    </row>
    <row r="36" spans="3:10" ht="15.75" customHeight="1" x14ac:dyDescent="0.25">
      <c r="C36" s="3">
        <v>3239</v>
      </c>
      <c r="D36" s="66" t="s">
        <v>91</v>
      </c>
      <c r="E36" s="67"/>
      <c r="F36" s="3">
        <v>671.49</v>
      </c>
      <c r="G36" s="3">
        <v>265.47000000000003</v>
      </c>
      <c r="H36" s="3">
        <v>331.96</v>
      </c>
      <c r="I36" s="7">
        <f t="shared" si="0"/>
        <v>49.436328165721008</v>
      </c>
      <c r="J36" s="7">
        <f t="shared" si="1"/>
        <v>125.04614457377478</v>
      </c>
    </row>
    <row r="37" spans="3:10" ht="15.75" customHeight="1" x14ac:dyDescent="0.25">
      <c r="C37" s="3">
        <v>329</v>
      </c>
      <c r="D37" s="66" t="s">
        <v>92</v>
      </c>
      <c r="E37" s="67"/>
      <c r="F37" s="36">
        <v>11248.54</v>
      </c>
      <c r="G37" s="20">
        <v>10979.01</v>
      </c>
      <c r="H37" s="7">
        <v>14656.21</v>
      </c>
      <c r="I37" s="7">
        <f t="shared" si="0"/>
        <v>130.29433153102534</v>
      </c>
      <c r="J37" s="7">
        <f t="shared" si="1"/>
        <v>133.49300164586788</v>
      </c>
    </row>
    <row r="38" spans="3:10" s="19" customFormat="1" ht="15.75" customHeight="1" x14ac:dyDescent="0.25">
      <c r="C38" s="3">
        <v>3291</v>
      </c>
      <c r="D38" s="69" t="s">
        <v>166</v>
      </c>
      <c r="E38" s="70"/>
      <c r="F38" s="5"/>
      <c r="G38" s="6"/>
      <c r="H38" s="7">
        <v>352.57</v>
      </c>
      <c r="I38" s="7"/>
      <c r="J38" s="7"/>
    </row>
    <row r="39" spans="3:10" ht="15.75" customHeight="1" x14ac:dyDescent="0.25">
      <c r="C39" s="3">
        <v>3292</v>
      </c>
      <c r="D39" s="66" t="s">
        <v>93</v>
      </c>
      <c r="E39" s="67"/>
      <c r="F39" s="7">
        <v>1204.5999999999999</v>
      </c>
      <c r="G39" s="7">
        <v>885.26</v>
      </c>
      <c r="H39" s="3">
        <v>575.12</v>
      </c>
      <c r="I39" s="7">
        <f t="shared" si="0"/>
        <v>47.743649344180646</v>
      </c>
      <c r="J39" s="7">
        <f t="shared" si="1"/>
        <v>64.966224611978404</v>
      </c>
    </row>
    <row r="40" spans="3:10" ht="15.75" customHeight="1" x14ac:dyDescent="0.25">
      <c r="C40" s="3">
        <v>3293</v>
      </c>
      <c r="D40" s="66" t="s">
        <v>94</v>
      </c>
      <c r="E40" s="67"/>
      <c r="F40" s="7">
        <v>1902.73</v>
      </c>
      <c r="G40" s="7">
        <v>796.34</v>
      </c>
      <c r="H40" s="7">
        <v>790.95</v>
      </c>
      <c r="I40" s="7">
        <f t="shared" si="0"/>
        <v>41.569218964330204</v>
      </c>
      <c r="J40" s="7">
        <f t="shared" si="1"/>
        <v>99.323153426928201</v>
      </c>
    </row>
    <row r="41" spans="3:10" ht="15.75" customHeight="1" x14ac:dyDescent="0.25">
      <c r="C41" s="3">
        <v>3294</v>
      </c>
      <c r="D41" s="66" t="s">
        <v>95</v>
      </c>
      <c r="E41" s="67"/>
      <c r="F41" s="7">
        <v>33.18</v>
      </c>
      <c r="G41" s="7">
        <v>66.36</v>
      </c>
      <c r="H41" s="7">
        <v>35</v>
      </c>
      <c r="I41" s="7">
        <f t="shared" si="0"/>
        <v>105.48523206751055</v>
      </c>
      <c r="J41" s="7">
        <f t="shared" si="1"/>
        <v>52.742616033755276</v>
      </c>
    </row>
    <row r="42" spans="3:10" ht="15.75" customHeight="1" x14ac:dyDescent="0.25">
      <c r="C42" s="3">
        <v>3295</v>
      </c>
      <c r="D42" s="66" t="s">
        <v>96</v>
      </c>
      <c r="E42" s="72"/>
      <c r="F42" s="10">
        <v>1471.3</v>
      </c>
      <c r="G42" s="10">
        <v>1294.05</v>
      </c>
      <c r="H42" s="7">
        <v>1680</v>
      </c>
      <c r="I42" s="7">
        <f t="shared" si="0"/>
        <v>114.18473458845919</v>
      </c>
      <c r="J42" s="7">
        <f t="shared" si="1"/>
        <v>129.82496812333372</v>
      </c>
    </row>
    <row r="43" spans="3:10" s="19" customFormat="1" ht="15.75" customHeight="1" x14ac:dyDescent="0.25">
      <c r="C43" s="3">
        <v>3296</v>
      </c>
      <c r="D43" s="65" t="s">
        <v>167</v>
      </c>
      <c r="E43" s="72"/>
      <c r="F43" s="10">
        <v>1288.03</v>
      </c>
      <c r="G43" s="10"/>
      <c r="H43" s="7">
        <v>1545.19</v>
      </c>
      <c r="I43" s="7">
        <f t="shared" si="0"/>
        <v>119.96537347732585</v>
      </c>
      <c r="J43" s="7"/>
    </row>
    <row r="44" spans="3:10" ht="15.75" customHeight="1" x14ac:dyDescent="0.25">
      <c r="C44" s="3">
        <v>3299</v>
      </c>
      <c r="D44" s="66" t="s">
        <v>92</v>
      </c>
      <c r="E44" s="67"/>
      <c r="F44" s="7">
        <v>5348.69</v>
      </c>
      <c r="G44" s="7">
        <v>4691.68</v>
      </c>
      <c r="H44" s="7">
        <v>9677.3799999999992</v>
      </c>
      <c r="I44" s="7">
        <f t="shared" si="0"/>
        <v>180.92990994056487</v>
      </c>
      <c r="J44" s="7">
        <f t="shared" si="1"/>
        <v>206.26683831804385</v>
      </c>
    </row>
    <row r="45" spans="3:10" ht="15.75" customHeight="1" x14ac:dyDescent="0.25">
      <c r="C45" s="3">
        <v>34</v>
      </c>
      <c r="D45" s="66" t="s">
        <v>97</v>
      </c>
      <c r="E45" s="67"/>
      <c r="F45" s="13">
        <v>0</v>
      </c>
      <c r="G45" s="6">
        <v>66.36</v>
      </c>
      <c r="H45" s="6">
        <v>20</v>
      </c>
      <c r="I45" s="7"/>
      <c r="J45" s="7">
        <f t="shared" si="1"/>
        <v>30.138637733574441</v>
      </c>
    </row>
    <row r="46" spans="3:10" ht="15.75" customHeight="1" x14ac:dyDescent="0.25">
      <c r="C46" s="3">
        <v>3433</v>
      </c>
      <c r="D46" s="66" t="s">
        <v>98</v>
      </c>
      <c r="E46" s="67"/>
      <c r="F46" s="11">
        <v>0</v>
      </c>
      <c r="G46" s="7">
        <v>66.36</v>
      </c>
      <c r="H46" s="7">
        <v>20</v>
      </c>
      <c r="I46" s="7"/>
      <c r="J46" s="7">
        <f t="shared" si="1"/>
        <v>30.138637733574441</v>
      </c>
    </row>
    <row r="47" spans="3:10" ht="15.75" customHeight="1" x14ac:dyDescent="0.25">
      <c r="C47" s="3">
        <v>381</v>
      </c>
      <c r="D47" s="66" t="s">
        <v>51</v>
      </c>
      <c r="E47" s="72"/>
      <c r="F47" s="13">
        <v>0</v>
      </c>
      <c r="G47" s="7"/>
      <c r="H47" s="30">
        <v>875.64</v>
      </c>
      <c r="I47" s="7"/>
      <c r="J47" s="7"/>
    </row>
    <row r="48" spans="3:10" ht="15.75" customHeight="1" x14ac:dyDescent="0.25">
      <c r="C48" s="3">
        <v>3812</v>
      </c>
      <c r="D48" s="66" t="s">
        <v>99</v>
      </c>
      <c r="E48" s="72"/>
      <c r="F48" s="13">
        <v>0</v>
      </c>
      <c r="G48" s="7"/>
      <c r="H48" s="7">
        <v>875.64</v>
      </c>
      <c r="I48" s="7"/>
      <c r="J48" s="7"/>
    </row>
    <row r="49" spans="3:13" ht="15.75" customHeight="1" x14ac:dyDescent="0.25">
      <c r="C49" s="3">
        <v>4</v>
      </c>
      <c r="D49" s="66" t="s">
        <v>100</v>
      </c>
      <c r="E49" s="67"/>
      <c r="F49" s="30">
        <v>43258.03</v>
      </c>
      <c r="G49" s="30">
        <v>3186.29</v>
      </c>
      <c r="H49" s="30">
        <v>6464.28</v>
      </c>
      <c r="I49" s="7">
        <f t="shared" si="0"/>
        <v>14.943537650697456</v>
      </c>
      <c r="J49" s="7">
        <f t="shared" si="1"/>
        <v>202.87795523947915</v>
      </c>
    </row>
    <row r="50" spans="3:13" ht="15.75" customHeight="1" x14ac:dyDescent="0.25">
      <c r="C50" s="3">
        <v>42</v>
      </c>
      <c r="D50" s="65" t="s">
        <v>168</v>
      </c>
      <c r="E50" s="67"/>
      <c r="F50" s="7">
        <v>43258.03</v>
      </c>
      <c r="G50" s="7">
        <v>3186.29</v>
      </c>
      <c r="H50" s="7">
        <v>6464.28</v>
      </c>
      <c r="I50" s="7">
        <f t="shared" si="0"/>
        <v>14.943537650697456</v>
      </c>
      <c r="J50" s="7">
        <f t="shared" si="1"/>
        <v>202.87795523947915</v>
      </c>
    </row>
    <row r="51" spans="3:13" ht="15.75" customHeight="1" x14ac:dyDescent="0.25">
      <c r="C51" s="3">
        <v>4221</v>
      </c>
      <c r="D51" s="65" t="s">
        <v>169</v>
      </c>
      <c r="E51" s="67"/>
      <c r="F51" s="7">
        <v>43258.03</v>
      </c>
      <c r="G51" s="7">
        <v>2522.67</v>
      </c>
      <c r="H51" s="7">
        <v>5900.85</v>
      </c>
      <c r="I51" s="7">
        <f t="shared" si="0"/>
        <v>13.641051152814864</v>
      </c>
      <c r="J51" s="7">
        <f t="shared" si="1"/>
        <v>233.91287802209564</v>
      </c>
    </row>
    <row r="52" spans="3:13" ht="15.75" customHeight="1" x14ac:dyDescent="0.25">
      <c r="C52" s="3">
        <v>4222</v>
      </c>
      <c r="D52" s="66" t="s">
        <v>101</v>
      </c>
      <c r="E52" s="67"/>
      <c r="F52" s="11">
        <v>0</v>
      </c>
      <c r="G52" s="7">
        <v>265.45</v>
      </c>
      <c r="H52" s="8">
        <v>0</v>
      </c>
      <c r="I52" s="7"/>
      <c r="J52" s="7">
        <f t="shared" si="1"/>
        <v>0</v>
      </c>
      <c r="M52" s="12">
        <v>0</v>
      </c>
    </row>
    <row r="53" spans="3:13" ht="15.75" customHeight="1" x14ac:dyDescent="0.25">
      <c r="C53" s="3">
        <v>424</v>
      </c>
      <c r="D53" s="66" t="s">
        <v>102</v>
      </c>
      <c r="E53" s="67"/>
      <c r="F53" s="3">
        <v>0</v>
      </c>
      <c r="G53" s="3">
        <v>398.17</v>
      </c>
      <c r="H53" s="7">
        <v>563.42999999999995</v>
      </c>
      <c r="I53" s="7"/>
      <c r="J53" s="7">
        <f t="shared" si="1"/>
        <v>141.50488484818041</v>
      </c>
    </row>
    <row r="54" spans="3:13" ht="15.75" customHeight="1" x14ac:dyDescent="0.25">
      <c r="C54" s="3">
        <v>4241</v>
      </c>
      <c r="D54" s="66" t="s">
        <v>103</v>
      </c>
      <c r="E54" s="67"/>
      <c r="F54" s="3">
        <v>0</v>
      </c>
      <c r="G54" s="3">
        <v>398.17</v>
      </c>
      <c r="H54" s="7">
        <v>563.42999999999995</v>
      </c>
      <c r="I54" s="7"/>
      <c r="J54" s="7">
        <f t="shared" si="1"/>
        <v>141.50488484818041</v>
      </c>
    </row>
    <row r="55" spans="3:13" ht="15.75" customHeight="1" x14ac:dyDescent="0.25">
      <c r="C55" s="3">
        <v>426</v>
      </c>
      <c r="D55" s="66" t="s">
        <v>104</v>
      </c>
      <c r="E55" s="67"/>
      <c r="F55" s="3">
        <v>0</v>
      </c>
      <c r="G55" s="8">
        <v>0</v>
      </c>
      <c r="H55" s="7">
        <v>0</v>
      </c>
      <c r="I55" s="7"/>
      <c r="J55" s="7"/>
    </row>
    <row r="56" spans="3:13" ht="15.75" customHeight="1" x14ac:dyDescent="0.25">
      <c r="C56" s="3">
        <v>4264</v>
      </c>
      <c r="D56" s="66" t="s">
        <v>105</v>
      </c>
      <c r="E56" s="67"/>
      <c r="F56" s="3">
        <v>0</v>
      </c>
      <c r="G56" s="3">
        <v>0</v>
      </c>
      <c r="H56" s="11"/>
      <c r="I56" s="7"/>
      <c r="J56" s="7"/>
    </row>
    <row r="57" spans="3:13" ht="15.75" customHeight="1" x14ac:dyDescent="0.25">
      <c r="C57" s="66" t="s">
        <v>106</v>
      </c>
      <c r="D57" s="71"/>
      <c r="E57" s="67"/>
      <c r="F57" s="6">
        <f>SUM(F6+F14+F49)</f>
        <v>723092.18</v>
      </c>
      <c r="G57" s="6">
        <f>SUM(G6+G14+G45+G49)</f>
        <v>582561.61</v>
      </c>
      <c r="H57" s="6">
        <f>SUM(H6+H14+H45+H47+H49)</f>
        <v>744508.63</v>
      </c>
      <c r="I57" s="7">
        <f t="shared" si="0"/>
        <v>102.96178697437995</v>
      </c>
      <c r="J57" s="7">
        <f t="shared" si="1"/>
        <v>127.79912325496355</v>
      </c>
    </row>
    <row r="58" spans="3:13" ht="15.75" customHeight="1" x14ac:dyDescent="0.25">
      <c r="C58" s="14"/>
      <c r="D58" s="1"/>
      <c r="E58" s="1"/>
      <c r="F58" s="14"/>
      <c r="G58" s="14"/>
      <c r="H58" s="15"/>
      <c r="I58" s="14"/>
      <c r="J58" s="39"/>
    </row>
    <row r="59" spans="3:13" ht="15.75" customHeight="1" x14ac:dyDescent="0.25">
      <c r="C59" s="14"/>
      <c r="D59" s="1"/>
      <c r="E59" s="1"/>
      <c r="F59" s="14"/>
      <c r="G59" s="14"/>
      <c r="H59" s="15"/>
      <c r="I59" s="14"/>
      <c r="J59" s="39"/>
    </row>
    <row r="60" spans="3:13" ht="15.75" customHeight="1" x14ac:dyDescent="0.25"/>
    <row r="61" spans="3:13" ht="15.75" customHeight="1" x14ac:dyDescent="0.25"/>
    <row r="62" spans="3:13" ht="15.75" customHeight="1" x14ac:dyDescent="0.25"/>
    <row r="63" spans="3:13" ht="15.75" customHeight="1" x14ac:dyDescent="0.25"/>
    <row r="64" spans="3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57">
    <mergeCell ref="D42:E42"/>
    <mergeCell ref="D47:E47"/>
    <mergeCell ref="D48:E48"/>
    <mergeCell ref="D43:E43"/>
    <mergeCell ref="D44:E44"/>
    <mergeCell ref="D45:E45"/>
    <mergeCell ref="D55:E55"/>
    <mergeCell ref="D56:E56"/>
    <mergeCell ref="C57:E57"/>
    <mergeCell ref="D46:E46"/>
    <mergeCell ref="D49:E49"/>
    <mergeCell ref="D50:E50"/>
    <mergeCell ref="D51:E51"/>
    <mergeCell ref="D52:E52"/>
    <mergeCell ref="D53:E53"/>
    <mergeCell ref="D54:E54"/>
    <mergeCell ref="D36:E36"/>
    <mergeCell ref="D37:E37"/>
    <mergeCell ref="D39:E39"/>
    <mergeCell ref="D40:E40"/>
    <mergeCell ref="D41:E41"/>
    <mergeCell ref="D38:E38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  <mergeCell ref="E1:G1"/>
    <mergeCell ref="E2:G2"/>
    <mergeCell ref="D3:G3"/>
    <mergeCell ref="D4:E4"/>
    <mergeCell ref="D5:E5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3"/>
  <sheetViews>
    <sheetView workbookViewId="0">
      <selection activeCell="T25" sqref="T25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8.7109375" customWidth="1"/>
    <col min="4" max="4" width="9.140625" customWidth="1"/>
    <col min="5" max="22" width="8.7109375" customWidth="1"/>
  </cols>
  <sheetData>
    <row r="1" spans="2:12" x14ac:dyDescent="0.25">
      <c r="E1" s="43" t="s">
        <v>107</v>
      </c>
      <c r="F1" s="41"/>
      <c r="G1" s="41"/>
      <c r="H1" s="41"/>
      <c r="I1" s="41"/>
      <c r="J1" s="41"/>
    </row>
    <row r="3" spans="2:12" ht="15" customHeight="1" x14ac:dyDescent="0.25">
      <c r="B3" s="74" t="s">
        <v>108</v>
      </c>
      <c r="C3" s="75"/>
      <c r="D3" s="76"/>
      <c r="E3" s="79" t="s">
        <v>173</v>
      </c>
      <c r="F3" s="76"/>
      <c r="G3" s="79" t="s">
        <v>175</v>
      </c>
      <c r="H3" s="76"/>
      <c r="I3" s="79" t="s">
        <v>176</v>
      </c>
      <c r="J3" s="76"/>
      <c r="K3" s="3" t="s">
        <v>33</v>
      </c>
      <c r="L3" s="3" t="s">
        <v>33</v>
      </c>
    </row>
    <row r="4" spans="2:12" x14ac:dyDescent="0.25">
      <c r="B4" s="77"/>
      <c r="C4" s="47"/>
      <c r="D4" s="78"/>
      <c r="E4" s="77"/>
      <c r="F4" s="78"/>
      <c r="G4" s="77"/>
      <c r="H4" s="78"/>
      <c r="I4" s="77"/>
      <c r="J4" s="78"/>
      <c r="K4" s="3"/>
      <c r="L4" s="3"/>
    </row>
    <row r="5" spans="2:12" x14ac:dyDescent="0.25">
      <c r="B5" s="51">
        <v>1</v>
      </c>
      <c r="C5" s="49"/>
      <c r="D5" s="45"/>
      <c r="E5" s="73">
        <v>2</v>
      </c>
      <c r="F5" s="45"/>
      <c r="G5" s="73">
        <v>3</v>
      </c>
      <c r="H5" s="45"/>
      <c r="I5" s="73">
        <v>4</v>
      </c>
      <c r="J5" s="45"/>
      <c r="K5" s="3" t="s">
        <v>34</v>
      </c>
      <c r="L5" s="3" t="s">
        <v>35</v>
      </c>
    </row>
    <row r="6" spans="2:12" x14ac:dyDescent="0.25">
      <c r="B6" s="66" t="s">
        <v>109</v>
      </c>
      <c r="C6" s="49"/>
      <c r="D6" s="45"/>
      <c r="E6" s="44">
        <v>3948.5</v>
      </c>
      <c r="F6" s="53"/>
      <c r="G6" s="44">
        <v>4174.3999999999996</v>
      </c>
      <c r="H6" s="53"/>
      <c r="I6" s="44">
        <v>3135.12</v>
      </c>
      <c r="J6" s="45"/>
      <c r="K6" s="40">
        <f>SUM(I6/E6*100)</f>
        <v>79.400278586805115</v>
      </c>
      <c r="L6" s="40">
        <f>SUM(I6/G6*100)</f>
        <v>75.10348792640859</v>
      </c>
    </row>
    <row r="7" spans="2:12" x14ac:dyDescent="0.25">
      <c r="B7" s="51" t="s">
        <v>110</v>
      </c>
      <c r="C7" s="49"/>
      <c r="D7" s="45"/>
      <c r="E7" s="44">
        <v>14639.08</v>
      </c>
      <c r="F7" s="53"/>
      <c r="G7" s="44">
        <v>4028.06</v>
      </c>
      <c r="H7" s="45"/>
      <c r="I7" s="44">
        <v>101.95</v>
      </c>
      <c r="J7" s="45"/>
      <c r="K7" s="40">
        <f t="shared" ref="K7:K13" si="0">SUM(I7/E7*100)</f>
        <v>0.69642354574194554</v>
      </c>
      <c r="L7" s="40">
        <f t="shared" ref="L7:L13" si="1">SUM(I7/G7*100)</f>
        <v>2.5309950695868482</v>
      </c>
    </row>
    <row r="8" spans="2:12" x14ac:dyDescent="0.25">
      <c r="B8" s="51" t="s">
        <v>111</v>
      </c>
      <c r="C8" s="49"/>
      <c r="D8" s="45"/>
      <c r="E8" s="44">
        <v>2522.67</v>
      </c>
      <c r="F8" s="45"/>
      <c r="G8" s="44">
        <v>2522.67</v>
      </c>
      <c r="H8" s="45"/>
      <c r="I8" s="44">
        <v>32056.43</v>
      </c>
      <c r="J8" s="45"/>
      <c r="K8" s="40">
        <f t="shared" si="0"/>
        <v>1270.7341824336913</v>
      </c>
      <c r="L8" s="40">
        <f t="shared" si="1"/>
        <v>1270.7341824336913</v>
      </c>
    </row>
    <row r="9" spans="2:12" x14ac:dyDescent="0.25">
      <c r="B9" s="51" t="s">
        <v>112</v>
      </c>
      <c r="C9" s="49"/>
      <c r="D9" s="45"/>
      <c r="E9" s="44">
        <v>118500.42</v>
      </c>
      <c r="F9" s="53"/>
      <c r="G9" s="44">
        <v>74735.73</v>
      </c>
      <c r="H9" s="45"/>
      <c r="I9" s="44">
        <v>90674.39</v>
      </c>
      <c r="J9" s="45"/>
      <c r="K9" s="40">
        <f t="shared" si="0"/>
        <v>76.518201370087965</v>
      </c>
      <c r="L9" s="40">
        <f t="shared" si="1"/>
        <v>121.3266934035434</v>
      </c>
    </row>
    <row r="10" spans="2:12" x14ac:dyDescent="0.25">
      <c r="B10" s="51" t="s">
        <v>113</v>
      </c>
      <c r="C10" s="49"/>
      <c r="D10" s="45"/>
      <c r="E10" s="44">
        <v>582046.12</v>
      </c>
      <c r="F10" s="53"/>
      <c r="G10" s="52">
        <v>464707.94</v>
      </c>
      <c r="H10" s="45"/>
      <c r="I10" s="44">
        <v>613405.29</v>
      </c>
      <c r="J10" s="45"/>
      <c r="K10" s="40">
        <f t="shared" si="0"/>
        <v>105.38774659300194</v>
      </c>
      <c r="L10" s="40">
        <f t="shared" si="1"/>
        <v>131.99802224166862</v>
      </c>
    </row>
    <row r="11" spans="2:12" s="19" customFormat="1" x14ac:dyDescent="0.25">
      <c r="B11" s="69" t="s">
        <v>174</v>
      </c>
      <c r="C11" s="80"/>
      <c r="D11" s="70"/>
      <c r="E11" s="44">
        <v>33378.78</v>
      </c>
      <c r="F11" s="81"/>
      <c r="G11" s="52">
        <v>32392.81</v>
      </c>
      <c r="H11" s="82"/>
      <c r="I11" s="44">
        <v>5799.86</v>
      </c>
      <c r="J11" s="81"/>
      <c r="K11" s="40">
        <f t="shared" si="0"/>
        <v>17.375889711966703</v>
      </c>
      <c r="L11" s="40">
        <f t="shared" si="1"/>
        <v>17.904775782033113</v>
      </c>
    </row>
    <row r="12" spans="2:12" ht="15.75" customHeight="1" x14ac:dyDescent="0.25">
      <c r="B12" s="51" t="s">
        <v>114</v>
      </c>
      <c r="C12" s="49"/>
      <c r="D12" s="45"/>
      <c r="E12" s="51"/>
      <c r="F12" s="45"/>
      <c r="G12" s="51"/>
      <c r="H12" s="45"/>
      <c r="I12" s="44">
        <v>1859.24</v>
      </c>
      <c r="J12" s="45"/>
      <c r="K12" s="40"/>
      <c r="L12" s="40"/>
    </row>
    <row r="13" spans="2:12" ht="15.75" customHeight="1" x14ac:dyDescent="0.25">
      <c r="B13" s="51" t="s">
        <v>115</v>
      </c>
      <c r="C13" s="49"/>
      <c r="D13" s="45"/>
      <c r="E13" s="50">
        <f>SUM(E6:E12)</f>
        <v>755035.57000000007</v>
      </c>
      <c r="F13" s="45"/>
      <c r="G13" s="50">
        <f>SUM(G6:G12)</f>
        <v>582561.6100000001</v>
      </c>
      <c r="H13" s="45"/>
      <c r="I13" s="50">
        <f>SUM(I6:I12)</f>
        <v>747032.28</v>
      </c>
      <c r="J13" s="45"/>
      <c r="K13" s="40">
        <f t="shared" si="0"/>
        <v>98.940011528198596</v>
      </c>
      <c r="L13" s="40">
        <f t="shared" si="1"/>
        <v>128.23232207148013</v>
      </c>
    </row>
    <row r="14" spans="2:12" ht="15.75" customHeight="1" x14ac:dyDescent="0.25"/>
    <row r="15" spans="2:12" ht="15.75" customHeight="1" x14ac:dyDescent="0.25"/>
    <row r="16" spans="2:1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</sheetData>
  <mergeCells count="41">
    <mergeCell ref="B13:D13"/>
    <mergeCell ref="E13:F13"/>
    <mergeCell ref="G13:H13"/>
    <mergeCell ref="I13:J13"/>
    <mergeCell ref="G9:H9"/>
    <mergeCell ref="I9:J9"/>
    <mergeCell ref="B9:D9"/>
    <mergeCell ref="E9:F9"/>
    <mergeCell ref="B10:D10"/>
    <mergeCell ref="E10:F10"/>
    <mergeCell ref="G10:H10"/>
    <mergeCell ref="I10:J10"/>
    <mergeCell ref="B11:D11"/>
    <mergeCell ref="E11:F11"/>
    <mergeCell ref="G11:H11"/>
    <mergeCell ref="I11:J11"/>
    <mergeCell ref="E12:F12"/>
    <mergeCell ref="G12:H12"/>
    <mergeCell ref="I12:J12"/>
    <mergeCell ref="B12:D12"/>
    <mergeCell ref="B6:D6"/>
    <mergeCell ref="E6:F6"/>
    <mergeCell ref="G6:H6"/>
    <mergeCell ref="I6:J6"/>
    <mergeCell ref="E7:F7"/>
    <mergeCell ref="G7:H7"/>
    <mergeCell ref="I7:J7"/>
    <mergeCell ref="B7:D7"/>
    <mergeCell ref="B8:D8"/>
    <mergeCell ref="E8:F8"/>
    <mergeCell ref="G8:H8"/>
    <mergeCell ref="I8:J8"/>
    <mergeCell ref="G5:H5"/>
    <mergeCell ref="I5:J5"/>
    <mergeCell ref="E1:J1"/>
    <mergeCell ref="B3:D4"/>
    <mergeCell ref="E3:F4"/>
    <mergeCell ref="G3:H4"/>
    <mergeCell ref="I3:J4"/>
    <mergeCell ref="B5:D5"/>
    <mergeCell ref="E5:F5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2"/>
  <sheetViews>
    <sheetView topLeftCell="A25" workbookViewId="0">
      <selection activeCell="J37" sqref="J37"/>
    </sheetView>
  </sheetViews>
  <sheetFormatPr defaultColWidth="14.42578125" defaultRowHeight="15" customHeight="1" x14ac:dyDescent="0.25"/>
  <cols>
    <col min="1" max="2" width="8.7109375" customWidth="1"/>
    <col min="3" max="3" width="20.42578125" customWidth="1"/>
    <col min="4" max="9" width="8.7109375" customWidth="1"/>
    <col min="10" max="10" width="17.140625" customWidth="1"/>
    <col min="11" max="11" width="13.7109375" bestFit="1" customWidth="1"/>
    <col min="12" max="22" width="8.7109375" customWidth="1"/>
  </cols>
  <sheetData>
    <row r="1" spans="1:11" x14ac:dyDescent="0.25">
      <c r="D1" s="95" t="s">
        <v>177</v>
      </c>
      <c r="E1" s="41"/>
      <c r="F1" s="41"/>
      <c r="G1" s="41"/>
      <c r="H1" s="41"/>
      <c r="I1" s="41"/>
    </row>
    <row r="2" spans="1:11" x14ac:dyDescent="0.25">
      <c r="D2" s="43" t="s">
        <v>116</v>
      </c>
      <c r="E2" s="41"/>
      <c r="F2" s="41"/>
      <c r="G2" s="41"/>
      <c r="H2" s="41"/>
      <c r="I2" s="41"/>
    </row>
    <row r="3" spans="1:11" x14ac:dyDescent="0.25">
      <c r="D3" s="46" t="s">
        <v>117</v>
      </c>
      <c r="E3" s="47"/>
      <c r="F3" s="47"/>
      <c r="G3" s="47"/>
      <c r="H3" s="47"/>
      <c r="I3" s="47"/>
    </row>
    <row r="4" spans="1:11" x14ac:dyDescent="0.25">
      <c r="A4" s="74" t="s">
        <v>108</v>
      </c>
      <c r="B4" s="75"/>
      <c r="C4" s="76"/>
      <c r="D4" s="79" t="s">
        <v>178</v>
      </c>
      <c r="E4" s="76"/>
      <c r="F4" s="96" t="s">
        <v>175</v>
      </c>
      <c r="G4" s="76"/>
      <c r="H4" s="79" t="s">
        <v>176</v>
      </c>
      <c r="I4" s="76"/>
      <c r="J4" s="92" t="s">
        <v>33</v>
      </c>
      <c r="K4" s="94" t="s">
        <v>33</v>
      </c>
    </row>
    <row r="5" spans="1:11" x14ac:dyDescent="0.25">
      <c r="A5" s="77"/>
      <c r="B5" s="47"/>
      <c r="C5" s="78"/>
      <c r="D5" s="77"/>
      <c r="E5" s="78"/>
      <c r="F5" s="77"/>
      <c r="G5" s="78"/>
      <c r="H5" s="77"/>
      <c r="I5" s="78"/>
      <c r="J5" s="93"/>
      <c r="K5" s="93"/>
    </row>
    <row r="6" spans="1:11" x14ac:dyDescent="0.25">
      <c r="A6" s="51">
        <v>1</v>
      </c>
      <c r="B6" s="49"/>
      <c r="C6" s="45"/>
      <c r="D6" s="51">
        <v>2</v>
      </c>
      <c r="E6" s="45"/>
      <c r="F6" s="51">
        <v>3</v>
      </c>
      <c r="G6" s="45"/>
      <c r="H6" s="51">
        <v>4</v>
      </c>
      <c r="I6" s="45"/>
      <c r="J6" s="3" t="s">
        <v>34</v>
      </c>
      <c r="K6" s="3" t="s">
        <v>35</v>
      </c>
    </row>
    <row r="7" spans="1:11" x14ac:dyDescent="0.25">
      <c r="A7" s="51" t="s">
        <v>118</v>
      </c>
      <c r="B7" s="49"/>
      <c r="C7" s="45"/>
      <c r="D7" s="90"/>
      <c r="E7" s="45"/>
      <c r="F7" s="52"/>
      <c r="G7" s="45"/>
      <c r="H7" s="44"/>
      <c r="I7" s="45"/>
      <c r="J7" s="7"/>
      <c r="K7" s="7"/>
    </row>
    <row r="8" spans="1:11" x14ac:dyDescent="0.25">
      <c r="A8" s="51"/>
      <c r="B8" s="49"/>
      <c r="C8" s="45"/>
      <c r="D8" s="51"/>
      <c r="E8" s="45"/>
      <c r="F8" s="51"/>
      <c r="G8" s="45"/>
      <c r="H8" s="51"/>
      <c r="I8" s="45"/>
      <c r="J8" s="7"/>
      <c r="K8" s="7"/>
    </row>
    <row r="9" spans="1:11" x14ac:dyDescent="0.25">
      <c r="A9" s="51" t="s">
        <v>119</v>
      </c>
      <c r="B9" s="49"/>
      <c r="C9" s="45"/>
      <c r="D9" s="44"/>
      <c r="E9" s="45"/>
      <c r="F9" s="44"/>
      <c r="G9" s="45"/>
      <c r="H9" s="44"/>
      <c r="I9" s="45"/>
      <c r="J9" s="7"/>
      <c r="K9" s="7"/>
    </row>
    <row r="10" spans="1:11" x14ac:dyDescent="0.25">
      <c r="A10" s="51" t="s">
        <v>120</v>
      </c>
      <c r="B10" s="49"/>
      <c r="C10" s="45"/>
      <c r="D10" s="50">
        <v>14853.07</v>
      </c>
      <c r="E10" s="53"/>
      <c r="F10" s="50">
        <v>12343.21</v>
      </c>
      <c r="G10" s="53"/>
      <c r="H10" s="90">
        <v>16848.330000000002</v>
      </c>
      <c r="I10" s="45"/>
      <c r="J10" s="7">
        <f t="shared" ref="J8:J49" si="0">SUM(H10/D10*100)</f>
        <v>113.4333171526156</v>
      </c>
      <c r="K10" s="7">
        <f t="shared" ref="K8:K49" si="1">SUM(H10/F10*100)</f>
        <v>136.49877138929017</v>
      </c>
    </row>
    <row r="11" spans="1:11" x14ac:dyDescent="0.25">
      <c r="A11" s="66" t="s">
        <v>121</v>
      </c>
      <c r="B11" s="49"/>
      <c r="C11" s="45"/>
      <c r="D11" s="44">
        <v>4208.04</v>
      </c>
      <c r="E11" s="45"/>
      <c r="F11" s="44">
        <v>2123.56</v>
      </c>
      <c r="G11" s="45"/>
      <c r="H11" s="44">
        <v>2843.2</v>
      </c>
      <c r="I11" s="45"/>
      <c r="J11" s="7">
        <f t="shared" si="0"/>
        <v>67.565897662569739</v>
      </c>
      <c r="K11" s="7">
        <f t="shared" si="1"/>
        <v>133.88837612311403</v>
      </c>
    </row>
    <row r="12" spans="1:11" x14ac:dyDescent="0.25">
      <c r="A12" s="51" t="s">
        <v>122</v>
      </c>
      <c r="B12" s="49"/>
      <c r="C12" s="45"/>
      <c r="D12" s="44">
        <v>10555.44</v>
      </c>
      <c r="E12" s="45"/>
      <c r="F12" s="44">
        <v>10086.93</v>
      </c>
      <c r="G12" s="45"/>
      <c r="H12" s="44">
        <v>14005.13</v>
      </c>
      <c r="I12" s="45"/>
      <c r="J12" s="7">
        <f t="shared" si="0"/>
        <v>132.68163146207073</v>
      </c>
      <c r="K12" s="7">
        <f t="shared" si="1"/>
        <v>138.84432627171992</v>
      </c>
    </row>
    <row r="13" spans="1:11" x14ac:dyDescent="0.25">
      <c r="A13" s="66" t="s">
        <v>123</v>
      </c>
      <c r="B13" s="49"/>
      <c r="C13" s="45"/>
      <c r="D13" s="52"/>
      <c r="E13" s="45"/>
      <c r="F13" s="44">
        <v>132.72</v>
      </c>
      <c r="G13" s="53"/>
      <c r="H13" s="52">
        <v>0</v>
      </c>
      <c r="I13" s="45"/>
      <c r="J13" s="7"/>
      <c r="K13" s="7">
        <f t="shared" si="1"/>
        <v>0</v>
      </c>
    </row>
    <row r="14" spans="1:11" x14ac:dyDescent="0.25">
      <c r="A14" s="51" t="s">
        <v>124</v>
      </c>
      <c r="B14" s="49"/>
      <c r="C14" s="45"/>
      <c r="D14" s="51"/>
      <c r="E14" s="45"/>
      <c r="F14" s="52"/>
      <c r="G14" s="45"/>
      <c r="H14" s="52">
        <v>0</v>
      </c>
      <c r="I14" s="45"/>
      <c r="J14" s="7"/>
      <c r="K14" s="7"/>
    </row>
    <row r="15" spans="1:11" x14ac:dyDescent="0.25">
      <c r="A15" s="66" t="s">
        <v>125</v>
      </c>
      <c r="B15" s="49"/>
      <c r="C15" s="45"/>
      <c r="D15" s="50">
        <v>43685.46</v>
      </c>
      <c r="E15" s="53"/>
      <c r="F15" s="50">
        <f>SUM(F16:F21)</f>
        <v>41964.039999999994</v>
      </c>
      <c r="G15" s="53"/>
      <c r="H15" s="50">
        <v>46165.760000000002</v>
      </c>
      <c r="I15" s="45"/>
      <c r="J15" s="7">
        <f t="shared" si="0"/>
        <v>105.67763278674416</v>
      </c>
      <c r="K15" s="7">
        <f t="shared" si="1"/>
        <v>110.01266798906877</v>
      </c>
    </row>
    <row r="16" spans="1:11" x14ac:dyDescent="0.25">
      <c r="A16" s="66" t="s">
        <v>126</v>
      </c>
      <c r="B16" s="49"/>
      <c r="C16" s="45"/>
      <c r="D16" s="44">
        <v>6252.7</v>
      </c>
      <c r="E16" s="45"/>
      <c r="F16" s="44">
        <v>4645.3</v>
      </c>
      <c r="G16" s="45"/>
      <c r="H16" s="44">
        <v>4950.3</v>
      </c>
      <c r="I16" s="45"/>
      <c r="J16" s="7">
        <f t="shared" si="0"/>
        <v>79.170598301533744</v>
      </c>
      <c r="K16" s="7">
        <f t="shared" si="1"/>
        <v>106.56577616085075</v>
      </c>
    </row>
    <row r="17" spans="1:11" x14ac:dyDescent="0.25">
      <c r="A17" s="66" t="s">
        <v>127</v>
      </c>
      <c r="B17" s="49"/>
      <c r="C17" s="45"/>
      <c r="D17" s="44">
        <v>8680.68</v>
      </c>
      <c r="E17" s="45"/>
      <c r="F17" s="44">
        <v>6636.14</v>
      </c>
      <c r="G17" s="45"/>
      <c r="H17" s="44">
        <v>6019.44</v>
      </c>
      <c r="I17" s="45"/>
      <c r="J17" s="7">
        <f t="shared" si="0"/>
        <v>69.342954699401432</v>
      </c>
      <c r="K17" s="7">
        <f t="shared" si="1"/>
        <v>90.706947110820437</v>
      </c>
    </row>
    <row r="18" spans="1:11" ht="15.75" customHeight="1" x14ac:dyDescent="0.25">
      <c r="A18" s="66" t="s">
        <v>128</v>
      </c>
      <c r="B18" s="49"/>
      <c r="C18" s="45"/>
      <c r="D18" s="44">
        <v>25802.44</v>
      </c>
      <c r="E18" s="45"/>
      <c r="F18" s="44">
        <v>28293.59</v>
      </c>
      <c r="G18" s="45"/>
      <c r="H18" s="44">
        <v>33196.019999999997</v>
      </c>
      <c r="I18" s="45"/>
      <c r="J18" s="7">
        <f t="shared" si="0"/>
        <v>128.65457685397195</v>
      </c>
      <c r="K18" s="7">
        <f t="shared" si="1"/>
        <v>117.32699880078843</v>
      </c>
    </row>
    <row r="19" spans="1:11" ht="15.75" customHeight="1" x14ac:dyDescent="0.25">
      <c r="A19" s="66" t="s">
        <v>129</v>
      </c>
      <c r="B19" s="49"/>
      <c r="C19" s="45"/>
      <c r="D19" s="44">
        <v>2754.86</v>
      </c>
      <c r="E19" s="45"/>
      <c r="F19" s="44">
        <v>1990.84</v>
      </c>
      <c r="G19" s="53"/>
      <c r="H19" s="44">
        <v>2000</v>
      </c>
      <c r="I19" s="45"/>
      <c r="J19" s="7">
        <f t="shared" si="0"/>
        <v>72.598970546597641</v>
      </c>
      <c r="K19" s="7">
        <f t="shared" si="1"/>
        <v>100.46010729139458</v>
      </c>
    </row>
    <row r="20" spans="1:11" ht="15.75" customHeight="1" x14ac:dyDescent="0.25">
      <c r="A20" s="66" t="s">
        <v>130</v>
      </c>
      <c r="B20" s="49"/>
      <c r="C20" s="45"/>
      <c r="D20" s="51">
        <v>0</v>
      </c>
      <c r="E20" s="45"/>
      <c r="F20" s="44">
        <v>265.45</v>
      </c>
      <c r="G20" s="53"/>
      <c r="H20" s="91" t="s">
        <v>180</v>
      </c>
      <c r="I20" s="45"/>
      <c r="J20" s="7"/>
      <c r="K20" s="7"/>
    </row>
    <row r="21" spans="1:11" ht="15.75" customHeight="1" x14ac:dyDescent="0.25">
      <c r="A21" s="66" t="s">
        <v>131</v>
      </c>
      <c r="B21" s="49"/>
      <c r="C21" s="45"/>
      <c r="D21" s="51">
        <v>0</v>
      </c>
      <c r="E21" s="45"/>
      <c r="F21" s="44">
        <v>132.72</v>
      </c>
      <c r="G21" s="45"/>
      <c r="H21" s="44">
        <v>0</v>
      </c>
      <c r="I21" s="45"/>
      <c r="J21" s="7"/>
      <c r="K21" s="7">
        <f t="shared" si="1"/>
        <v>0</v>
      </c>
    </row>
    <row r="22" spans="1:11" ht="15.75" customHeight="1" x14ac:dyDescent="0.25">
      <c r="A22" s="66" t="s">
        <v>132</v>
      </c>
      <c r="B22" s="49"/>
      <c r="C22" s="45"/>
      <c r="D22" s="50">
        <v>36925.839999999997</v>
      </c>
      <c r="E22" s="45"/>
      <c r="F22" s="50">
        <f>SUM(F23:F31)</f>
        <v>18215.990000000002</v>
      </c>
      <c r="G22" s="53"/>
      <c r="H22" s="50">
        <v>18740.080000000002</v>
      </c>
      <c r="I22" s="45"/>
      <c r="J22" s="7">
        <f t="shared" si="0"/>
        <v>50.750585497851915</v>
      </c>
      <c r="K22" s="7">
        <f t="shared" si="1"/>
        <v>102.87708765760193</v>
      </c>
    </row>
    <row r="23" spans="1:11" ht="15.75" customHeight="1" x14ac:dyDescent="0.25">
      <c r="A23" s="66" t="s">
        <v>133</v>
      </c>
      <c r="B23" s="49"/>
      <c r="C23" s="45"/>
      <c r="D23" s="44">
        <v>2684.36</v>
      </c>
      <c r="E23" s="45"/>
      <c r="F23" s="44">
        <v>2841.56</v>
      </c>
      <c r="G23" s="45"/>
      <c r="H23" s="44">
        <v>2476.2199999999998</v>
      </c>
      <c r="I23" s="45"/>
      <c r="J23" s="7">
        <f t="shared" si="0"/>
        <v>92.246196486313309</v>
      </c>
      <c r="K23" s="7">
        <f t="shared" si="1"/>
        <v>87.142977800926246</v>
      </c>
    </row>
    <row r="24" spans="1:11" ht="15.75" customHeight="1" x14ac:dyDescent="0.25">
      <c r="A24" s="66" t="s">
        <v>134</v>
      </c>
      <c r="B24" s="49"/>
      <c r="C24" s="45"/>
      <c r="D24" s="44">
        <v>19438.41</v>
      </c>
      <c r="E24" s="45"/>
      <c r="F24" s="44">
        <v>1990.84</v>
      </c>
      <c r="G24" s="53"/>
      <c r="H24" s="44">
        <v>2445.85</v>
      </c>
      <c r="I24" s="45"/>
      <c r="J24" s="7">
        <f t="shared" si="0"/>
        <v>12.582562051114262</v>
      </c>
      <c r="K24" s="7">
        <f t="shared" si="1"/>
        <v>122.85517670932873</v>
      </c>
    </row>
    <row r="25" spans="1:11" ht="15.75" customHeight="1" x14ac:dyDescent="0.25">
      <c r="A25" s="66" t="s">
        <v>135</v>
      </c>
      <c r="B25" s="49"/>
      <c r="C25" s="45"/>
      <c r="D25" s="44">
        <v>254.83</v>
      </c>
      <c r="E25" s="45"/>
      <c r="F25" s="51">
        <v>276.06</v>
      </c>
      <c r="G25" s="45"/>
      <c r="H25" s="69" t="s">
        <v>181</v>
      </c>
      <c r="I25" s="45"/>
      <c r="J25" s="7"/>
      <c r="K25" s="7"/>
    </row>
    <row r="26" spans="1:11" ht="15.75" customHeight="1" x14ac:dyDescent="0.25">
      <c r="A26" s="66" t="s">
        <v>136</v>
      </c>
      <c r="B26" s="49"/>
      <c r="C26" s="45"/>
      <c r="D26" s="44">
        <v>5724.52</v>
      </c>
      <c r="E26" s="45"/>
      <c r="F26" s="44">
        <v>5356.49</v>
      </c>
      <c r="G26" s="53"/>
      <c r="H26" s="44">
        <v>4397</v>
      </c>
      <c r="I26" s="45"/>
      <c r="J26" s="7">
        <f t="shared" si="0"/>
        <v>76.809933409263991</v>
      </c>
      <c r="K26" s="7">
        <f t="shared" si="1"/>
        <v>82.087337043474378</v>
      </c>
    </row>
    <row r="27" spans="1:11" ht="15.75" customHeight="1" x14ac:dyDescent="0.25">
      <c r="A27" s="66" t="s">
        <v>137</v>
      </c>
      <c r="B27" s="49"/>
      <c r="C27" s="45"/>
      <c r="D27" s="44">
        <v>796.34</v>
      </c>
      <c r="E27" s="45"/>
      <c r="F27" s="44">
        <v>796.34</v>
      </c>
      <c r="G27" s="53"/>
      <c r="H27" s="44">
        <v>2465.79</v>
      </c>
      <c r="I27" s="53"/>
      <c r="J27" s="7">
        <f t="shared" si="0"/>
        <v>309.64035462239747</v>
      </c>
      <c r="K27" s="7">
        <f t="shared" si="1"/>
        <v>309.64035462239747</v>
      </c>
    </row>
    <row r="28" spans="1:11" ht="15.75" customHeight="1" x14ac:dyDescent="0.25">
      <c r="A28" s="66" t="s">
        <v>138</v>
      </c>
      <c r="B28" s="49"/>
      <c r="C28" s="45"/>
      <c r="D28" s="44">
        <v>2073.13</v>
      </c>
      <c r="E28" s="45"/>
      <c r="F28" s="44">
        <v>1274.1400000000001</v>
      </c>
      <c r="G28" s="53"/>
      <c r="H28" s="44">
        <v>2984.65</v>
      </c>
      <c r="I28" s="53"/>
      <c r="J28" s="7">
        <f t="shared" si="0"/>
        <v>143.96829914187725</v>
      </c>
      <c r="K28" s="7">
        <f t="shared" si="1"/>
        <v>234.24819878506287</v>
      </c>
    </row>
    <row r="29" spans="1:11" ht="15.75" customHeight="1" x14ac:dyDescent="0.25">
      <c r="A29" s="66" t="s">
        <v>139</v>
      </c>
      <c r="B29" s="49"/>
      <c r="C29" s="45"/>
      <c r="D29" s="44">
        <v>2541.38</v>
      </c>
      <c r="E29" s="45"/>
      <c r="F29" s="44">
        <v>2919.9</v>
      </c>
      <c r="G29" s="53"/>
      <c r="H29" s="44">
        <v>862.55</v>
      </c>
      <c r="I29" s="45"/>
      <c r="J29" s="7">
        <f t="shared" si="0"/>
        <v>33.940221454485354</v>
      </c>
      <c r="K29" s="7">
        <f t="shared" si="1"/>
        <v>29.54039521901435</v>
      </c>
    </row>
    <row r="30" spans="1:11" ht="15.75" customHeight="1" x14ac:dyDescent="0.25">
      <c r="A30" s="66" t="s">
        <v>140</v>
      </c>
      <c r="B30" s="49"/>
      <c r="C30" s="45"/>
      <c r="D30" s="44">
        <v>2741.39</v>
      </c>
      <c r="E30" s="45"/>
      <c r="F30" s="44">
        <v>2495.19</v>
      </c>
      <c r="G30" s="53"/>
      <c r="H30" s="97">
        <v>2500</v>
      </c>
      <c r="I30" s="45"/>
      <c r="J30" s="7">
        <f t="shared" si="0"/>
        <v>91.194612951823714</v>
      </c>
      <c r="K30" s="7">
        <f t="shared" si="1"/>
        <v>100.19277089119466</v>
      </c>
    </row>
    <row r="31" spans="1:11" ht="15.75" customHeight="1" x14ac:dyDescent="0.25">
      <c r="A31" s="66" t="s">
        <v>141</v>
      </c>
      <c r="B31" s="49"/>
      <c r="C31" s="45"/>
      <c r="D31" s="51">
        <v>671.49</v>
      </c>
      <c r="E31" s="45"/>
      <c r="F31" s="51">
        <v>265.47000000000003</v>
      </c>
      <c r="G31" s="45"/>
      <c r="H31" s="54">
        <v>331.96</v>
      </c>
      <c r="I31" s="45"/>
      <c r="J31" s="7">
        <f t="shared" si="0"/>
        <v>49.436328165721008</v>
      </c>
      <c r="K31" s="7">
        <f t="shared" si="1"/>
        <v>125.04614457377478</v>
      </c>
    </row>
    <row r="32" spans="1:11" ht="15.75" customHeight="1" x14ac:dyDescent="0.25">
      <c r="A32" s="66" t="s">
        <v>142</v>
      </c>
      <c r="B32" s="49"/>
      <c r="C32" s="45"/>
      <c r="D32" s="50">
        <v>11248.54</v>
      </c>
      <c r="E32" s="45"/>
      <c r="F32" s="50">
        <v>398.17</v>
      </c>
      <c r="G32" s="45"/>
      <c r="H32" s="50">
        <v>14656.21</v>
      </c>
      <c r="I32" s="45"/>
      <c r="J32" s="7">
        <f t="shared" si="0"/>
        <v>130.29433153102534</v>
      </c>
      <c r="K32" s="7">
        <f t="shared" si="1"/>
        <v>3680.8925835698319</v>
      </c>
    </row>
    <row r="33" spans="1:11" ht="15.75" customHeight="1" x14ac:dyDescent="0.25">
      <c r="A33" s="66" t="s">
        <v>143</v>
      </c>
      <c r="B33" s="49"/>
      <c r="C33" s="45"/>
      <c r="D33" s="44">
        <v>1204.5999999999999</v>
      </c>
      <c r="E33" s="53"/>
      <c r="F33" s="44">
        <v>885.26</v>
      </c>
      <c r="G33" s="45"/>
      <c r="H33" s="51">
        <v>575.12</v>
      </c>
      <c r="I33" s="45"/>
      <c r="J33" s="7">
        <f t="shared" si="0"/>
        <v>47.743649344180646</v>
      </c>
      <c r="K33" s="7">
        <f t="shared" si="1"/>
        <v>64.966224611978404</v>
      </c>
    </row>
    <row r="34" spans="1:11" ht="15.75" customHeight="1" x14ac:dyDescent="0.25">
      <c r="A34" s="66" t="s">
        <v>144</v>
      </c>
      <c r="B34" s="49"/>
      <c r="C34" s="45"/>
      <c r="D34" s="44">
        <v>1902.73</v>
      </c>
      <c r="E34" s="45"/>
      <c r="F34" s="44">
        <v>796.34</v>
      </c>
      <c r="G34" s="53"/>
      <c r="H34" s="44">
        <v>790.95</v>
      </c>
      <c r="I34" s="45"/>
      <c r="J34" s="7">
        <f t="shared" si="0"/>
        <v>41.569218964330204</v>
      </c>
      <c r="K34" s="7">
        <f t="shared" si="1"/>
        <v>99.323153426928201</v>
      </c>
    </row>
    <row r="35" spans="1:11" ht="15.75" customHeight="1" x14ac:dyDescent="0.25">
      <c r="A35" s="66" t="s">
        <v>145</v>
      </c>
      <c r="B35" s="49"/>
      <c r="C35" s="45"/>
      <c r="D35" s="98" t="s">
        <v>179</v>
      </c>
      <c r="E35" s="76"/>
      <c r="F35" s="99">
        <v>66.36</v>
      </c>
      <c r="G35" s="76"/>
      <c r="H35" s="99">
        <v>35</v>
      </c>
      <c r="I35" s="76"/>
      <c r="J35" s="7">
        <v>105.48</v>
      </c>
      <c r="K35" s="7">
        <f t="shared" si="1"/>
        <v>52.742616033755276</v>
      </c>
    </row>
    <row r="36" spans="1:11" ht="15.75" customHeight="1" x14ac:dyDescent="0.25">
      <c r="A36" s="9" t="s">
        <v>146</v>
      </c>
      <c r="B36" s="9"/>
      <c r="C36" s="4"/>
      <c r="D36" s="84">
        <v>1471.3</v>
      </c>
      <c r="E36" s="84"/>
      <c r="F36" s="83">
        <v>1294.05</v>
      </c>
      <c r="G36" s="43"/>
      <c r="H36" s="83">
        <v>1680</v>
      </c>
      <c r="I36" s="83"/>
      <c r="J36" s="7">
        <f t="shared" si="0"/>
        <v>114.18473458845919</v>
      </c>
      <c r="K36" s="7">
        <f t="shared" si="1"/>
        <v>129.82496812333372</v>
      </c>
    </row>
    <row r="37" spans="1:11" ht="15.75" customHeight="1" x14ac:dyDescent="0.25">
      <c r="A37" s="66" t="s">
        <v>147</v>
      </c>
      <c r="B37" s="49"/>
      <c r="C37" s="45"/>
      <c r="D37" s="89">
        <v>5348.69</v>
      </c>
      <c r="E37" s="78"/>
      <c r="F37" s="88">
        <v>398.17</v>
      </c>
      <c r="G37" s="78"/>
      <c r="H37" s="89">
        <v>9677.3799999999992</v>
      </c>
      <c r="I37" s="78"/>
      <c r="J37" s="7">
        <f t="shared" si="0"/>
        <v>180.92990994056487</v>
      </c>
      <c r="K37" s="7">
        <f t="shared" si="1"/>
        <v>2430.4643745133985</v>
      </c>
    </row>
    <row r="38" spans="1:11" ht="15.75" customHeight="1" x14ac:dyDescent="0.25">
      <c r="A38" s="66" t="s">
        <v>148</v>
      </c>
      <c r="B38" s="49"/>
      <c r="C38" s="45"/>
      <c r="D38" s="51">
        <v>0</v>
      </c>
      <c r="E38" s="45"/>
      <c r="F38" s="50">
        <v>66.36</v>
      </c>
      <c r="G38" s="45"/>
      <c r="H38" s="50">
        <v>20</v>
      </c>
      <c r="I38" s="45"/>
      <c r="J38" s="7"/>
      <c r="K38" s="7">
        <f t="shared" si="1"/>
        <v>30.138637733574441</v>
      </c>
    </row>
    <row r="39" spans="1:11" ht="15.75" customHeight="1" x14ac:dyDescent="0.25">
      <c r="A39" s="66" t="s">
        <v>149</v>
      </c>
      <c r="B39" s="71"/>
      <c r="C39" s="67"/>
      <c r="D39" s="51">
        <v>0</v>
      </c>
      <c r="E39" s="45"/>
      <c r="F39" s="50">
        <v>66.36</v>
      </c>
      <c r="G39" s="45"/>
      <c r="H39" s="86" t="s">
        <v>182</v>
      </c>
      <c r="I39" s="45"/>
      <c r="J39" s="7"/>
      <c r="K39" s="7"/>
    </row>
    <row r="40" spans="1:11" ht="15.75" customHeight="1" x14ac:dyDescent="0.25">
      <c r="A40" s="51" t="s">
        <v>150</v>
      </c>
      <c r="B40" s="49"/>
      <c r="C40" s="45"/>
      <c r="D40" s="74"/>
      <c r="E40" s="76"/>
      <c r="F40" s="51"/>
      <c r="G40" s="45"/>
      <c r="H40" s="87"/>
      <c r="I40" s="76"/>
      <c r="J40" s="7"/>
      <c r="K40" s="7"/>
    </row>
    <row r="41" spans="1:11" ht="15.75" customHeight="1" x14ac:dyDescent="0.25">
      <c r="A41" s="17">
        <v>3211</v>
      </c>
      <c r="B41" s="17" t="s">
        <v>151</v>
      </c>
      <c r="C41" s="4"/>
      <c r="D41" s="43"/>
      <c r="E41" s="43"/>
      <c r="F41" s="85"/>
      <c r="G41" s="85"/>
      <c r="H41" s="83">
        <v>29628</v>
      </c>
      <c r="I41" s="83"/>
      <c r="J41" s="7"/>
      <c r="K41" s="7"/>
    </row>
    <row r="42" spans="1:11" ht="15.75" customHeight="1" x14ac:dyDescent="0.25">
      <c r="A42" s="17">
        <v>3211</v>
      </c>
      <c r="B42" s="17" t="s">
        <v>151</v>
      </c>
      <c r="C42" s="18" t="s">
        <v>152</v>
      </c>
      <c r="D42" s="43"/>
      <c r="E42" s="43"/>
      <c r="F42" s="85"/>
      <c r="G42" s="85"/>
      <c r="H42" s="83">
        <v>1600</v>
      </c>
      <c r="I42" s="83"/>
      <c r="J42" s="7"/>
      <c r="K42" s="7"/>
    </row>
    <row r="43" spans="1:11" ht="15.75" customHeight="1" x14ac:dyDescent="0.25">
      <c r="A43" s="66" t="s">
        <v>153</v>
      </c>
      <c r="B43" s="49"/>
      <c r="C43" s="45"/>
      <c r="D43" s="88"/>
      <c r="E43" s="78"/>
      <c r="F43" s="52"/>
      <c r="G43" s="45"/>
      <c r="H43" s="83">
        <v>1670</v>
      </c>
      <c r="I43" s="41"/>
      <c r="J43" s="7"/>
      <c r="K43" s="7"/>
    </row>
    <row r="44" spans="1:11" ht="15.75" customHeight="1" x14ac:dyDescent="0.25">
      <c r="A44" s="66" t="s">
        <v>154</v>
      </c>
      <c r="B44" s="49"/>
      <c r="C44" s="45"/>
      <c r="D44" s="51"/>
      <c r="E44" s="45"/>
      <c r="F44" s="44"/>
      <c r="G44" s="45"/>
      <c r="H44" s="89"/>
      <c r="I44" s="78"/>
      <c r="J44" s="7"/>
      <c r="K44" s="7"/>
    </row>
    <row r="45" spans="1:11" ht="15.75" customHeight="1" x14ac:dyDescent="0.25">
      <c r="A45" s="66" t="s">
        <v>155</v>
      </c>
      <c r="B45" s="49"/>
      <c r="C45" s="45"/>
      <c r="D45" s="51"/>
      <c r="E45" s="45"/>
      <c r="F45" s="52"/>
      <c r="G45" s="45"/>
      <c r="H45" s="44"/>
      <c r="I45" s="45"/>
      <c r="J45" s="7"/>
      <c r="K45" s="7"/>
    </row>
    <row r="46" spans="1:11" ht="15.75" customHeight="1" x14ac:dyDescent="0.25">
      <c r="A46" s="51" t="s">
        <v>156</v>
      </c>
      <c r="B46" s="49"/>
      <c r="C46" s="45"/>
      <c r="D46" s="90"/>
      <c r="E46" s="45"/>
      <c r="F46" s="90"/>
      <c r="G46" s="45"/>
      <c r="H46" s="50"/>
      <c r="I46" s="45"/>
      <c r="J46" s="7"/>
      <c r="K46" s="7"/>
    </row>
    <row r="47" spans="1:11" ht="15.75" customHeight="1" x14ac:dyDescent="0.25">
      <c r="A47" s="51" t="s">
        <v>157</v>
      </c>
      <c r="B47" s="49"/>
      <c r="C47" s="45"/>
      <c r="D47" s="44">
        <v>482409.64</v>
      </c>
      <c r="E47" s="45"/>
      <c r="F47" s="44">
        <v>382928.28</v>
      </c>
      <c r="G47" s="45"/>
      <c r="H47" s="44">
        <v>492891.8</v>
      </c>
      <c r="I47" s="45"/>
      <c r="J47" s="7">
        <f t="shared" si="0"/>
        <v>102.17287531816322</v>
      </c>
      <c r="K47" s="7">
        <f t="shared" si="1"/>
        <v>128.71647923209014</v>
      </c>
    </row>
    <row r="48" spans="1:11" ht="15.75" customHeight="1" x14ac:dyDescent="0.25">
      <c r="A48" s="51" t="s">
        <v>158</v>
      </c>
      <c r="B48" s="49"/>
      <c r="C48" s="45"/>
      <c r="D48" s="44">
        <v>34158.07</v>
      </c>
      <c r="E48" s="45"/>
      <c r="F48" s="44">
        <v>15162.25</v>
      </c>
      <c r="G48" s="45"/>
      <c r="H48" s="44">
        <v>48502.36</v>
      </c>
      <c r="I48" s="45"/>
      <c r="J48" s="7">
        <f t="shared" si="0"/>
        <v>141.99385386820742</v>
      </c>
      <c r="K48" s="7">
        <f t="shared" si="1"/>
        <v>319.88893468977227</v>
      </c>
    </row>
    <row r="49" spans="1:11" ht="15.75" customHeight="1" x14ac:dyDescent="0.25">
      <c r="A49" s="51" t="s">
        <v>159</v>
      </c>
      <c r="B49" s="49"/>
      <c r="C49" s="45"/>
      <c r="D49" s="44">
        <v>56553.51</v>
      </c>
      <c r="E49" s="45"/>
      <c r="F49" s="44">
        <v>64317.74</v>
      </c>
      <c r="G49" s="45"/>
      <c r="H49" s="44">
        <v>65019.22</v>
      </c>
      <c r="I49" s="45"/>
      <c r="J49" s="7">
        <f t="shared" si="0"/>
        <v>114.96938032670296</v>
      </c>
      <c r="K49" s="7">
        <f t="shared" si="1"/>
        <v>101.09064777462642</v>
      </c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6"/>
      <c r="I50" s="1"/>
      <c r="J50" s="14"/>
    </row>
    <row r="51" spans="1:11" ht="15.75" customHeight="1" x14ac:dyDescent="0.25"/>
    <row r="52" spans="1:11" ht="15.75" customHeight="1" x14ac:dyDescent="0.25"/>
    <row r="53" spans="1:11" ht="15.75" customHeight="1" x14ac:dyDescent="0.25"/>
    <row r="54" spans="1:11" ht="15.75" customHeight="1" x14ac:dyDescent="0.25"/>
    <row r="55" spans="1:11" ht="15.75" customHeight="1" x14ac:dyDescent="0.25"/>
    <row r="56" spans="1:11" ht="15.75" customHeight="1" x14ac:dyDescent="0.25"/>
    <row r="57" spans="1:11" ht="15.75" customHeight="1" x14ac:dyDescent="0.25"/>
    <row r="58" spans="1:11" ht="15.75" customHeight="1" x14ac:dyDescent="0.25"/>
    <row r="59" spans="1:11" ht="15.75" customHeight="1" x14ac:dyDescent="0.25"/>
    <row r="60" spans="1:11" ht="15.75" customHeight="1" x14ac:dyDescent="0.25"/>
    <row r="61" spans="1:11" ht="15.75" customHeight="1" x14ac:dyDescent="0.25"/>
    <row r="62" spans="1:11" ht="15.75" customHeight="1" x14ac:dyDescent="0.25"/>
    <row r="63" spans="1:11" ht="15.75" customHeight="1" x14ac:dyDescent="0.25"/>
    <row r="64" spans="1:1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182">
    <mergeCell ref="A34:C34"/>
    <mergeCell ref="D34:E34"/>
    <mergeCell ref="F34:G34"/>
    <mergeCell ref="H34:I34"/>
    <mergeCell ref="D35:E35"/>
    <mergeCell ref="F35:G35"/>
    <mergeCell ref="H35:I35"/>
    <mergeCell ref="A35:C35"/>
    <mergeCell ref="A37:C37"/>
    <mergeCell ref="D37:E37"/>
    <mergeCell ref="F37:G37"/>
    <mergeCell ref="H37:I37"/>
    <mergeCell ref="F33:G33"/>
    <mergeCell ref="H33:I33"/>
    <mergeCell ref="A31:C31"/>
    <mergeCell ref="A32:C32"/>
    <mergeCell ref="D32:E32"/>
    <mergeCell ref="F32:G32"/>
    <mergeCell ref="H32:I32"/>
    <mergeCell ref="A33:C33"/>
    <mergeCell ref="D33:E33"/>
    <mergeCell ref="A28:C28"/>
    <mergeCell ref="D28:E28"/>
    <mergeCell ref="F28:G28"/>
    <mergeCell ref="H28:I28"/>
    <mergeCell ref="A29:C29"/>
    <mergeCell ref="D29:E29"/>
    <mergeCell ref="D31:E31"/>
    <mergeCell ref="F31:G31"/>
    <mergeCell ref="F29:G29"/>
    <mergeCell ref="H29:I29"/>
    <mergeCell ref="A30:C30"/>
    <mergeCell ref="D30:E30"/>
    <mergeCell ref="F30:G30"/>
    <mergeCell ref="H30:I30"/>
    <mergeCell ref="H31:I31"/>
    <mergeCell ref="A25:C25"/>
    <mergeCell ref="D25:E25"/>
    <mergeCell ref="A26:C26"/>
    <mergeCell ref="D26:E26"/>
    <mergeCell ref="F26:G26"/>
    <mergeCell ref="H26:I26"/>
    <mergeCell ref="D27:E27"/>
    <mergeCell ref="F27:G27"/>
    <mergeCell ref="H27:I27"/>
    <mergeCell ref="A27:C27"/>
    <mergeCell ref="F25:G25"/>
    <mergeCell ref="H25:I25"/>
    <mergeCell ref="A22:C22"/>
    <mergeCell ref="D22:E22"/>
    <mergeCell ref="F22:G22"/>
    <mergeCell ref="H22:I22"/>
    <mergeCell ref="D23:E23"/>
    <mergeCell ref="F23:G23"/>
    <mergeCell ref="H23:I23"/>
    <mergeCell ref="A23:C23"/>
    <mergeCell ref="A24:C24"/>
    <mergeCell ref="D24:E24"/>
    <mergeCell ref="F24:G24"/>
    <mergeCell ref="H24:I24"/>
    <mergeCell ref="A6:C6"/>
    <mergeCell ref="D6:E6"/>
    <mergeCell ref="F6:G6"/>
    <mergeCell ref="H6:I6"/>
    <mergeCell ref="D7:E7"/>
    <mergeCell ref="F7:G7"/>
    <mergeCell ref="H7:I7"/>
    <mergeCell ref="F9:G9"/>
    <mergeCell ref="H9:I9"/>
    <mergeCell ref="A7:C7"/>
    <mergeCell ref="A8:C8"/>
    <mergeCell ref="D8:E8"/>
    <mergeCell ref="F8:G8"/>
    <mergeCell ref="H8:I8"/>
    <mergeCell ref="A9:C9"/>
    <mergeCell ref="D9:E9"/>
    <mergeCell ref="J4:J5"/>
    <mergeCell ref="K4:K5"/>
    <mergeCell ref="D1:I1"/>
    <mergeCell ref="D2:I2"/>
    <mergeCell ref="D3:I3"/>
    <mergeCell ref="A4:C5"/>
    <mergeCell ref="D4:E5"/>
    <mergeCell ref="F4:G5"/>
    <mergeCell ref="H4:I5"/>
    <mergeCell ref="A49:C49"/>
    <mergeCell ref="D49:E49"/>
    <mergeCell ref="F49:G49"/>
    <mergeCell ref="H49:I49"/>
    <mergeCell ref="A10:C10"/>
    <mergeCell ref="D10:E10"/>
    <mergeCell ref="F10:G10"/>
    <mergeCell ref="H10:I10"/>
    <mergeCell ref="D11:E11"/>
    <mergeCell ref="F11:G11"/>
    <mergeCell ref="H11:I11"/>
    <mergeCell ref="A11:C11"/>
    <mergeCell ref="A12:C12"/>
    <mergeCell ref="D12:E12"/>
    <mergeCell ref="F12:G12"/>
    <mergeCell ref="H12:I12"/>
    <mergeCell ref="A13:C13"/>
    <mergeCell ref="D13:E13"/>
    <mergeCell ref="F13:G13"/>
    <mergeCell ref="H13:I13"/>
    <mergeCell ref="F17:G17"/>
    <mergeCell ref="H17:I17"/>
    <mergeCell ref="F21:G21"/>
    <mergeCell ref="H21:I21"/>
    <mergeCell ref="A19:C19"/>
    <mergeCell ref="A20:C20"/>
    <mergeCell ref="D20:E20"/>
    <mergeCell ref="F20:G20"/>
    <mergeCell ref="H20:I20"/>
    <mergeCell ref="A21:C21"/>
    <mergeCell ref="D21:E21"/>
    <mergeCell ref="A17:C17"/>
    <mergeCell ref="D17:E17"/>
    <mergeCell ref="A18:C18"/>
    <mergeCell ref="D18:E18"/>
    <mergeCell ref="F18:G18"/>
    <mergeCell ref="H18:I18"/>
    <mergeCell ref="D19:E19"/>
    <mergeCell ref="F19:G19"/>
    <mergeCell ref="H19:I19"/>
    <mergeCell ref="A14:C14"/>
    <mergeCell ref="D14:E14"/>
    <mergeCell ref="F14:G14"/>
    <mergeCell ref="H14:I14"/>
    <mergeCell ref="D15:E15"/>
    <mergeCell ref="F15:G15"/>
    <mergeCell ref="H15:I15"/>
    <mergeCell ref="A15:C15"/>
    <mergeCell ref="A16:C16"/>
    <mergeCell ref="D16:E16"/>
    <mergeCell ref="F16:G16"/>
    <mergeCell ref="H16:I16"/>
    <mergeCell ref="F48:G48"/>
    <mergeCell ref="H48:I48"/>
    <mergeCell ref="A46:C46"/>
    <mergeCell ref="A47:C47"/>
    <mergeCell ref="D47:E47"/>
    <mergeCell ref="F47:G47"/>
    <mergeCell ref="H47:I47"/>
    <mergeCell ref="A48:C48"/>
    <mergeCell ref="D48:E48"/>
    <mergeCell ref="A43:C43"/>
    <mergeCell ref="D43:E43"/>
    <mergeCell ref="F43:G43"/>
    <mergeCell ref="H43:I43"/>
    <mergeCell ref="A44:C44"/>
    <mergeCell ref="H44:I44"/>
    <mergeCell ref="D46:E46"/>
    <mergeCell ref="F46:G46"/>
    <mergeCell ref="D44:E44"/>
    <mergeCell ref="F44:G44"/>
    <mergeCell ref="A45:C45"/>
    <mergeCell ref="D45:E45"/>
    <mergeCell ref="F45:G45"/>
    <mergeCell ref="H45:I45"/>
    <mergeCell ref="H46:I46"/>
    <mergeCell ref="A39:C39"/>
    <mergeCell ref="D39:E39"/>
    <mergeCell ref="F39:G39"/>
    <mergeCell ref="H39:I39"/>
    <mergeCell ref="A40:C40"/>
    <mergeCell ref="H40:I40"/>
    <mergeCell ref="D40:E40"/>
    <mergeCell ref="F40:G40"/>
    <mergeCell ref="A38:C38"/>
    <mergeCell ref="D38:E38"/>
    <mergeCell ref="H41:I41"/>
    <mergeCell ref="H42:I42"/>
    <mergeCell ref="H36:I36"/>
    <mergeCell ref="F36:G36"/>
    <mergeCell ref="D36:E36"/>
    <mergeCell ref="D41:E41"/>
    <mergeCell ref="F41:G41"/>
    <mergeCell ref="D42:E42"/>
    <mergeCell ref="F42:G42"/>
    <mergeCell ref="F38:G38"/>
    <mergeCell ref="H38:I38"/>
  </mergeCells>
  <conditionalFormatting sqref="D36">
    <cfRule type="notContainsBlanks" dxfId="0" priority="1">
      <formula>LEN(TRIM(D36))&gt;0</formula>
    </cfRule>
  </conditionalFormatting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List1</vt:lpstr>
      <vt:lpstr>List2</vt:lpstr>
      <vt:lpstr>List3</vt:lpstr>
      <vt:lpstr>List4</vt:lpstr>
      <vt:lpstr>List5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2024-03-24T09:58:37Z</cp:lastPrinted>
  <dcterms:created xsi:type="dcterms:W3CDTF">2023-09-01T05:40:54Z</dcterms:created>
  <dcterms:modified xsi:type="dcterms:W3CDTF">2024-03-25T08:00:22Z</dcterms:modified>
</cp:coreProperties>
</file>